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SZPP\Нещеретова\1ОНЛАЙН УРОКИ\6. ОСЕНЬ 2019\Отчет по сессии\"/>
    </mc:Choice>
  </mc:AlternateContent>
  <bookViews>
    <workbookView xWindow="0" yWindow="0" windowWidth="28800" windowHeight="12135"/>
  </bookViews>
  <sheets>
    <sheet name="Весна 2019" sheetId="4" r:id="rId1"/>
    <sheet name="Осень 2019" sheetId="2" r:id="rId2"/>
    <sheet name="Рейтинг регионов за 2019 год" sheetId="5" r:id="rId3"/>
  </sheets>
  <definedNames>
    <definedName name="весна">#REF!</definedName>
    <definedName name="дан">#REF!</definedName>
    <definedName name="осень">#REF!</definedName>
    <definedName name="реги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9" i="5" l="1"/>
  <c r="I89" i="5"/>
  <c r="H89" i="5"/>
  <c r="G89" i="5"/>
  <c r="F89" i="5"/>
  <c r="E89" i="5"/>
  <c r="D89" i="5"/>
  <c r="H89" i="4"/>
  <c r="G89" i="2"/>
  <c r="H89" i="2"/>
  <c r="J89" i="2"/>
  <c r="I89" i="2"/>
  <c r="F89" i="2"/>
  <c r="E89" i="2"/>
  <c r="D89" i="2"/>
  <c r="J89" i="4"/>
  <c r="I89" i="4"/>
  <c r="G89" i="4"/>
  <c r="F89" i="4"/>
  <c r="E89" i="4"/>
  <c r="D89" i="4"/>
  <c r="K89" i="4"/>
</calcChain>
</file>

<file path=xl/sharedStrings.xml><?xml version="1.0" encoding="utf-8"?>
<sst xmlns="http://schemas.openxmlformats.org/spreadsheetml/2006/main" count="553" uniqueCount="112">
  <si>
    <t>Округ</t>
  </si>
  <si>
    <t>Просмотров</t>
  </si>
  <si>
    <t>ЦФО</t>
  </si>
  <si>
    <t>Курская область</t>
  </si>
  <si>
    <t>Рязанская область</t>
  </si>
  <si>
    <t>ПФО</t>
  </si>
  <si>
    <t>Республика Татарстан</t>
  </si>
  <si>
    <t>Орловская область</t>
  </si>
  <si>
    <t>ЮФО</t>
  </si>
  <si>
    <t>Краснодарский край</t>
  </si>
  <si>
    <t>Республика Калмыкия</t>
  </si>
  <si>
    <t>Пензенская область</t>
  </si>
  <si>
    <t>Нижегородская область</t>
  </si>
  <si>
    <t>Калужская область</t>
  </si>
  <si>
    <t>ДФО</t>
  </si>
  <si>
    <t>Чукотский автономный округ</t>
  </si>
  <si>
    <t>Самарская область</t>
  </si>
  <si>
    <t>Белгородская область</t>
  </si>
  <si>
    <t>СКФО</t>
  </si>
  <si>
    <t>Республика Дагестан</t>
  </si>
  <si>
    <t>Волгоградская область</t>
  </si>
  <si>
    <t>Севастополь</t>
  </si>
  <si>
    <t>Республика Мордовия</t>
  </si>
  <si>
    <t>Смоленская область</t>
  </si>
  <si>
    <t>Ставропольский край</t>
  </si>
  <si>
    <t>СФО</t>
  </si>
  <si>
    <t>Омская область</t>
  </si>
  <si>
    <t>Республика Северная Осетия - Алания</t>
  </si>
  <si>
    <t>Республика Адыгея</t>
  </si>
  <si>
    <t>Оренбургская область</t>
  </si>
  <si>
    <t>Карачаево-Черкесская Республика</t>
  </si>
  <si>
    <t>Пермский край</t>
  </si>
  <si>
    <t>Костромская область</t>
  </si>
  <si>
    <t>Республика Тыва</t>
  </si>
  <si>
    <t>Липецкая область</t>
  </si>
  <si>
    <t>СЗФО</t>
  </si>
  <si>
    <t>Новгородская область</t>
  </si>
  <si>
    <t>УрФО</t>
  </si>
  <si>
    <t>Тюменская область</t>
  </si>
  <si>
    <t>Хабаровский край</t>
  </si>
  <si>
    <t>Владимирская область</t>
  </si>
  <si>
    <t>Ярославская область</t>
  </si>
  <si>
    <t>Ульяновская область</t>
  </si>
  <si>
    <t>Кабардино-Балкарская Республика</t>
  </si>
  <si>
    <t>Астраханская область</t>
  </si>
  <si>
    <t>Ненецкий автономный округ</t>
  </si>
  <si>
    <t>Еврейская автономная область</t>
  </si>
  <si>
    <t>Брянская область</t>
  </si>
  <si>
    <t>Курганская область</t>
  </si>
  <si>
    <t>Тульская область</t>
  </si>
  <si>
    <t>Тамбовская область</t>
  </si>
  <si>
    <t>Чеченская Республика</t>
  </si>
  <si>
    <t>Чувашская Республика</t>
  </si>
  <si>
    <t>Республика Ингушетия</t>
  </si>
  <si>
    <t>Ростовская область</t>
  </si>
  <si>
    <t>Приморский край</t>
  </si>
  <si>
    <t>Мурманская область</t>
  </si>
  <si>
    <t>Сахалинская область</t>
  </si>
  <si>
    <t>Амурская область</t>
  </si>
  <si>
    <t>Воронежская область</t>
  </si>
  <si>
    <t>Республика Башкортостан</t>
  </si>
  <si>
    <t>Камчатский край</t>
  </si>
  <si>
    <t>Ямало-Ненецкий автономный округ</t>
  </si>
  <si>
    <t>Саратовская область</t>
  </si>
  <si>
    <t>Калининградская область</t>
  </si>
  <si>
    <t>Ленинградская область</t>
  </si>
  <si>
    <t>Удмуртская Республика</t>
  </si>
  <si>
    <t>Свердловская область</t>
  </si>
  <si>
    <t>Забайкальский край</t>
  </si>
  <si>
    <t>Московская область</t>
  </si>
  <si>
    <t>Новосибирская область</t>
  </si>
  <si>
    <t>Псковская область</t>
  </si>
  <si>
    <t>Ивановская область</t>
  </si>
  <si>
    <t>Республика Хакасия</t>
  </si>
  <si>
    <t>Республика Коми</t>
  </si>
  <si>
    <t>Республика Бурятия</t>
  </si>
  <si>
    <t>Республика Марий Эл</t>
  </si>
  <si>
    <t>Республика Крым</t>
  </si>
  <si>
    <t>Магаданская область</t>
  </si>
  <si>
    <t>Кемеровская область - Кузбасс</t>
  </si>
  <si>
    <t>Байконур</t>
  </si>
  <si>
    <t>Томская область</t>
  </si>
  <si>
    <t>Тверская область</t>
  </si>
  <si>
    <t>Челябинская область</t>
  </si>
  <si>
    <t>Красноярский край</t>
  </si>
  <si>
    <t>Республика Алтай</t>
  </si>
  <si>
    <t>Иркутская область</t>
  </si>
  <si>
    <t>Алтайский край</t>
  </si>
  <si>
    <t>Кировская область</t>
  </si>
  <si>
    <t>Архангельская область</t>
  </si>
  <si>
    <t>Республика Саха (Якутия)</t>
  </si>
  <si>
    <t>Вологодская область</t>
  </si>
  <si>
    <t>Республика Карелия</t>
  </si>
  <si>
    <t>Санкт-Петербург</t>
  </si>
  <si>
    <t>Москва</t>
  </si>
  <si>
    <t>№ п/п</t>
  </si>
  <si>
    <t>Регион</t>
  </si>
  <si>
    <t>Кол-во уроков</t>
  </si>
  <si>
    <t>Ханты-Мансийский автономный округ-Югра</t>
  </si>
  <si>
    <t xml:space="preserve"> Кол-во школ, принявших участие</t>
  </si>
  <si>
    <t>Кол-во школ  в регионе всего*</t>
  </si>
  <si>
    <t>% школ от общего</t>
  </si>
  <si>
    <t>СПО</t>
  </si>
  <si>
    <t>Организации для детей-сирот и детей оставшихся без попечения родителей</t>
  </si>
  <si>
    <t>Итог</t>
  </si>
  <si>
    <t>Рейтинг регионов весенней сессии «Онлайн-уроков финансовой грамотности»</t>
  </si>
  <si>
    <t>Рейтинг регионов осенней сессии «Онлайн-уроков финансовой грамотности»</t>
  </si>
  <si>
    <t>Кол-во уникальных ссузов</t>
  </si>
  <si>
    <t>Кол-во уникальных интернатов</t>
  </si>
  <si>
    <t>Кол-во уникальных детских домов</t>
  </si>
  <si>
    <t>Кол-во школ в регионе всего*</t>
  </si>
  <si>
    <t>Рейтинг регионов «Онлайн-уроков финансовой грамотности»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</si>
</sst>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6"/>
      <color theme="9" tint="-0.249977111117893"/>
      <name val="Calibri"/>
      <family val="2"/>
      <charset val="204"/>
      <scheme val="minor"/>
    </font>
    <font>
      <b/>
      <sz val="16"/>
      <color theme="5" tint="-0.249977111117893"/>
      <name val="Calibri"/>
      <family val="2"/>
      <charset val="204"/>
      <scheme val="minor"/>
    </font>
    <font>
      <b/>
      <sz val="16"/>
      <color rgb="FF0070C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2" fillId="0" borderId="1" xfId="2" applyFont="1" applyFill="1" applyBorder="1" applyAlignment="1">
      <alignment horizontal="right"/>
    </xf>
    <xf numFmtId="164" fontId="2" fillId="0" borderId="1" xfId="2" applyNumberFormat="1" applyFont="1" applyFill="1" applyBorder="1" applyAlignment="1">
      <alignment horizontal="right"/>
    </xf>
    <xf numFmtId="0" fontId="1" fillId="0" borderId="0" xfId="0" applyFont="1" applyFill="1"/>
    <xf numFmtId="164" fontId="0" fillId="0" borderId="0" xfId="0" applyNumberFormat="1"/>
    <xf numFmtId="0" fontId="1" fillId="0" borderId="0" xfId="0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2" applyFont="1" applyFill="1" applyBorder="1" applyAlignment="1">
      <alignment horizontal="right"/>
    </xf>
    <xf numFmtId="0" fontId="3" fillId="0" borderId="0" xfId="2" applyFill="1" applyAlignment="1">
      <alignment horizontal="right"/>
    </xf>
    <xf numFmtId="0" fontId="2" fillId="0" borderId="1" xfId="2" applyFont="1" applyFill="1" applyBorder="1" applyAlignment="1">
      <alignment horizontal="left"/>
    </xf>
    <xf numFmtId="0" fontId="1" fillId="0" borderId="0" xfId="3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3" fillId="0" borderId="1" xfId="2" applyFill="1" applyBorder="1" applyAlignment="1">
      <alignment horizontal="right"/>
    </xf>
    <xf numFmtId="0" fontId="3" fillId="0" borderId="0" xfId="2" applyFill="1" applyBorder="1" applyAlignment="1">
      <alignment horizontal="right"/>
    </xf>
    <xf numFmtId="0" fontId="2" fillId="0" borderId="1" xfId="2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5" fillId="0" borderId="0" xfId="4" applyAlignment="1"/>
    <xf numFmtId="0" fontId="9" fillId="0" borderId="1" xfId="2" applyFont="1" applyFill="1" applyBorder="1" applyAlignment="1">
      <alignment horizontal="left"/>
    </xf>
    <xf numFmtId="0" fontId="4" fillId="0" borderId="0" xfId="4" applyFont="1" applyFill="1" applyBorder="1" applyAlignment="1">
      <alignment horizontal="right"/>
    </xf>
    <xf numFmtId="0" fontId="4" fillId="0" borderId="0" xfId="5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9" fillId="0" borderId="2" xfId="0" applyNumberFormat="1" applyFont="1" applyFill="1" applyBorder="1" applyAlignment="1" applyProtection="1">
      <alignment horizontal="right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right" wrapText="1"/>
    </xf>
    <xf numFmtId="0" fontId="9" fillId="0" borderId="2" xfId="0" applyNumberFormat="1" applyFont="1" applyFill="1" applyBorder="1" applyAlignment="1" applyProtection="1">
      <alignment horizontal="left"/>
    </xf>
    <xf numFmtId="164" fontId="9" fillId="0" borderId="2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>
      <alignment horizontal="right"/>
    </xf>
    <xf numFmtId="0" fontId="2" fillId="0" borderId="1" xfId="1" applyFont="1" applyFill="1" applyBorder="1" applyAlignment="1"/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3" fillId="0" borderId="0" xfId="0" applyNumberFormat="1" applyFont="1" applyFill="1" applyBorder="1" applyAlignment="1" applyProtection="1">
      <alignment horizontal="right" wrapText="1"/>
    </xf>
    <xf numFmtId="0" fontId="2" fillId="0" borderId="1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3" fillId="0" borderId="1" xfId="1" applyBorder="1" applyAlignment="1"/>
    <xf numFmtId="0" fontId="3" fillId="0" borderId="0" xfId="1" applyBorder="1" applyAlignment="1"/>
    <xf numFmtId="164" fontId="2" fillId="0" borderId="1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4" fontId="0" fillId="0" borderId="0" xfId="0" applyNumberFormat="1" applyAlignment="1">
      <alignment wrapText="1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_Лист1" xfId="1"/>
    <cellStyle name="Обычный_Лист11" xfId="4"/>
    <cellStyle name="Обычный_Лист2" xfId="3"/>
    <cellStyle name="Обычный_Лист6" xfId="5"/>
    <cellStyle name="Обычный_Рейтинг регионов за год" xfId="2"/>
  </cellStyles>
  <dxfs count="7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1"/>
        <color indexed="8"/>
        <name val="Calibri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alignment horizontal="center" textRotation="0" wrapText="1" indent="0" justifyLastLine="0" shrinkToFit="0" readingOrder="0"/>
    </dxf>
    <dxf>
      <border outline="0">
        <top style="thin">
          <color indexed="8"/>
        </top>
      </border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1"/>
        <color indexed="8"/>
        <name val="Calibri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alignment horizontal="center" textRotation="0" indent="0" justifyLastLine="0" shrinkToFit="0" readingOrder="0"/>
    </dxf>
    <dxf>
      <border outline="0">
        <top style="thin">
          <color indexed="8"/>
        </top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alignment horizontal="left" textRotation="0" indent="0" justifyLastLine="0" shrinkToFit="0" readingOrder="0"/>
    </dxf>
    <dxf>
      <border outline="0">
        <top style="thin">
          <color indexed="8"/>
        </top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2:K89" totalsRowCount="1" headerRowDxfId="76" dataDxfId="74" totalsRowDxfId="72" headerRowBorderDxfId="75" tableBorderDxfId="73">
  <autoFilter ref="A2:K88"/>
  <sortState ref="A3:K88">
    <sortCondition descending="1" ref="H2"/>
  </sortState>
  <tableColumns count="11">
    <tableColumn id="1" name="№ п/п" totalsRowLabel="Итог" dataDxfId="71" totalsRowDxfId="10"/>
    <tableColumn id="11" name="Округ" dataDxfId="70" totalsRowDxfId="9"/>
    <tableColumn id="2" name="Регион" dataDxfId="69" totalsRowDxfId="8"/>
    <tableColumn id="3" name="Кол-во уроков" totalsRowFunction="sum" dataDxfId="68" totalsRowDxfId="7"/>
    <tableColumn id="4" name="Просмотров" totalsRowFunction="sum" dataDxfId="67" totalsRowDxfId="6"/>
    <tableColumn id="5" name=" Кол-во школ, принявших участие" totalsRowFunction="sum" dataDxfId="66" totalsRowDxfId="5"/>
    <tableColumn id="6" name="Кол-во школ в регионе всего*" totalsRowFunction="sum" dataDxfId="65" totalsRowDxfId="4"/>
    <tableColumn id="12" name="% школ от общего" totalsRowFunction="average" dataDxfId="64" totalsRowDxfId="3"/>
    <tableColumn id="8" name="Кол-во уникальных ссузов" totalsRowFunction="sum" dataDxfId="63" totalsRowDxfId="2"/>
    <tableColumn id="9" name="Кол-во уникальных интернатов" totalsRowFunction="sum" dataDxfId="62" totalsRowDxfId="1"/>
    <tableColumn id="10" name="Кол-во уникальных детских домов" totalsRowFunction="sum" dataDxfId="61" totalsRow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A2:J89" totalsRowCount="1" headerRowDxfId="60" dataDxfId="58" totalsRowDxfId="56" headerRowBorderDxfId="59" tableBorderDxfId="57">
  <autoFilter ref="A2:J88"/>
  <tableColumns count="10">
    <tableColumn id="1" name="№ п/п" totalsRowLabel="Итог" dataDxfId="55" totalsRowDxfId="54"/>
    <tableColumn id="11" name="Округ" dataDxfId="53" totalsRowDxfId="52" dataCellStyle="Обычный_Лист1"/>
    <tableColumn id="2" name="Регион" dataDxfId="51" totalsRowDxfId="50" dataCellStyle="Обычный_Лист1"/>
    <tableColumn id="3" name="Кол-во уроков" totalsRowFunction="sum" dataDxfId="49" totalsRowDxfId="48" dataCellStyle="Обычный_Лист1"/>
    <tableColumn id="4" name="Просмотров" totalsRowFunction="sum" dataDxfId="47" totalsRowDxfId="46" dataCellStyle="Обычный_Лист1"/>
    <tableColumn id="6" name=" Кол-во школ, принявших участие" totalsRowFunction="sum" dataDxfId="45" totalsRowDxfId="44" dataCellStyle="Обычный_Лист1"/>
    <tableColumn id="7" name="Кол-во школ  в регионе всего*" totalsRowFunction="sum" dataDxfId="43" totalsRowDxfId="42" dataCellStyle="Обычный_Лист1"/>
    <tableColumn id="8" name="% школ от общего" totalsRowFunction="average" dataDxfId="41" totalsRowDxfId="40" dataCellStyle="Обычный_Лист1"/>
    <tableColumn id="9" name="СПО" totalsRowFunction="sum" dataDxfId="39" totalsRowDxfId="38"/>
    <tableColumn id="10" name="Организации для детей-сирот и детей оставшихся без попечения родителей" totalsRowFunction="sum" dataDxfId="37" totalsRowDxfId="36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Таблица134" displayName="Таблица134" ref="A2:J89" totalsRowCount="1" headerRowDxfId="35" dataDxfId="33" totalsRowDxfId="31" headerRowBorderDxfId="34" tableBorderDxfId="32">
  <autoFilter ref="A2:J88"/>
  <sortState ref="A3:J88">
    <sortCondition descending="1" ref="H2"/>
  </sortState>
  <tableColumns count="10">
    <tableColumn id="1" name="№ п/п" totalsRowLabel="Итог" dataDxfId="30" totalsRowDxfId="29"/>
    <tableColumn id="11" name="Округ" dataDxfId="28" totalsRowDxfId="27" dataCellStyle="Обычный_Лист1"/>
    <tableColumn id="2" name="Регион" dataDxfId="26" totalsRowDxfId="25" dataCellStyle="Обычный_Лист1"/>
    <tableColumn id="3" name="Кол-во уроков" totalsRowFunction="sum" dataDxfId="24" totalsRowDxfId="23" dataCellStyle="Обычный_Лист1"/>
    <tableColumn id="4" name="Просмотров" totalsRowFunction="sum" dataDxfId="22" totalsRowDxfId="21" dataCellStyle="Обычный_Лист1"/>
    <tableColumn id="6" name=" Кол-во школ, принявших участие" totalsRowFunction="sum" dataDxfId="20" totalsRowDxfId="19" dataCellStyle="Обычный_Лист1"/>
    <tableColumn id="7" name="Кол-во школ  в регионе всего*" totalsRowFunction="sum" dataDxfId="18" totalsRowDxfId="17" dataCellStyle="Обычный_Лист1"/>
    <tableColumn id="8" name="% школ от общего" totalsRowFunction="average" dataDxfId="16" totalsRowDxfId="15" dataCellStyle="Обычный_Лист1"/>
    <tableColumn id="9" name="СПО" totalsRowFunction="sum" dataDxfId="14" totalsRowDxfId="13"/>
    <tableColumn id="10" name="Организации для детей-сирот и детей оставшихся без попечения родителей" totalsRowFunction="sum" dataDxfId="12" totalsRow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topLeftCell="A13" workbookViewId="0">
      <selection activeCell="F34" sqref="F34"/>
    </sheetView>
  </sheetViews>
  <sheetFormatPr defaultRowHeight="15" x14ac:dyDescent="0.25"/>
  <cols>
    <col min="3" max="3" width="44.28515625" customWidth="1"/>
    <col min="4" max="4" width="12.140625" customWidth="1"/>
    <col min="5" max="5" width="13.5703125" customWidth="1"/>
    <col min="6" max="6" width="17.5703125" customWidth="1"/>
    <col min="7" max="7" width="15.28515625" customWidth="1"/>
    <col min="8" max="8" width="16.28515625" style="4" customWidth="1"/>
    <col min="9" max="9" width="13.42578125" customWidth="1"/>
    <col min="10" max="10" width="19.85546875" customWidth="1"/>
    <col min="11" max="11" width="26" customWidth="1"/>
  </cols>
  <sheetData>
    <row r="1" spans="1:11" ht="31.5" customHeight="1" x14ac:dyDescent="0.25">
      <c r="A1" s="46" t="s">
        <v>105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3" customFormat="1" ht="60.75" customHeight="1" x14ac:dyDescent="0.25">
      <c r="A2" s="5" t="s">
        <v>95</v>
      </c>
      <c r="B2" s="6" t="s">
        <v>0</v>
      </c>
      <c r="C2" s="6" t="s">
        <v>96</v>
      </c>
      <c r="D2" s="6" t="s">
        <v>97</v>
      </c>
      <c r="E2" s="6" t="s">
        <v>1</v>
      </c>
      <c r="F2" s="6" t="s">
        <v>99</v>
      </c>
      <c r="G2" s="6" t="s">
        <v>110</v>
      </c>
      <c r="H2" s="7" t="s">
        <v>101</v>
      </c>
      <c r="I2" s="7" t="s">
        <v>107</v>
      </c>
      <c r="J2" s="6" t="s">
        <v>108</v>
      </c>
      <c r="K2" s="6" t="s">
        <v>109</v>
      </c>
    </row>
    <row r="3" spans="1:11" x14ac:dyDescent="0.25">
      <c r="A3" s="12">
        <v>1</v>
      </c>
      <c r="B3" s="25" t="s">
        <v>2</v>
      </c>
      <c r="C3" s="25" t="s">
        <v>4</v>
      </c>
      <c r="D3" s="1">
        <v>1503</v>
      </c>
      <c r="E3" s="1">
        <v>27696</v>
      </c>
      <c r="F3" s="26">
        <v>535</v>
      </c>
      <c r="G3" s="26">
        <v>271</v>
      </c>
      <c r="H3" s="2">
        <v>100</v>
      </c>
      <c r="I3" s="1">
        <v>21</v>
      </c>
      <c r="J3" s="1">
        <v>9</v>
      </c>
      <c r="K3" s="16"/>
    </row>
    <row r="4" spans="1:11" x14ac:dyDescent="0.25">
      <c r="A4" s="12">
        <v>2</v>
      </c>
      <c r="B4" s="25" t="s">
        <v>2</v>
      </c>
      <c r="C4" s="25" t="s">
        <v>3</v>
      </c>
      <c r="D4" s="1">
        <v>4619</v>
      </c>
      <c r="E4" s="1">
        <v>59942</v>
      </c>
      <c r="F4" s="26">
        <v>271</v>
      </c>
      <c r="G4" s="26">
        <v>535</v>
      </c>
      <c r="H4" s="2">
        <v>100</v>
      </c>
      <c r="I4" s="1">
        <v>19</v>
      </c>
      <c r="J4" s="1">
        <v>9</v>
      </c>
      <c r="K4" s="11"/>
    </row>
    <row r="5" spans="1:11" x14ac:dyDescent="0.25">
      <c r="A5" s="12">
        <v>3</v>
      </c>
      <c r="B5" s="25" t="s">
        <v>5</v>
      </c>
      <c r="C5" s="25" t="s">
        <v>12</v>
      </c>
      <c r="D5" s="1">
        <v>3535</v>
      </c>
      <c r="E5" s="1">
        <v>67108</v>
      </c>
      <c r="F5" s="26">
        <v>1186</v>
      </c>
      <c r="G5" s="26">
        <v>843</v>
      </c>
      <c r="H5" s="2">
        <v>73.900000000000006</v>
      </c>
      <c r="I5" s="1">
        <v>41</v>
      </c>
      <c r="J5" s="1">
        <v>15</v>
      </c>
      <c r="K5" s="1">
        <v>7</v>
      </c>
    </row>
    <row r="6" spans="1:11" x14ac:dyDescent="0.25">
      <c r="A6" s="12">
        <v>4</v>
      </c>
      <c r="B6" s="25" t="s">
        <v>5</v>
      </c>
      <c r="C6" s="25" t="s">
        <v>11</v>
      </c>
      <c r="D6" s="1">
        <v>1251</v>
      </c>
      <c r="E6" s="1">
        <v>21596</v>
      </c>
      <c r="F6" s="26">
        <v>325</v>
      </c>
      <c r="G6" s="26">
        <v>296</v>
      </c>
      <c r="H6" s="2">
        <v>71.599999999999994</v>
      </c>
      <c r="I6" s="1">
        <v>10</v>
      </c>
      <c r="J6" s="11"/>
      <c r="K6" s="11"/>
    </row>
    <row r="7" spans="1:11" x14ac:dyDescent="0.25">
      <c r="A7" s="12">
        <v>5</v>
      </c>
      <c r="B7" s="25" t="s">
        <v>5</v>
      </c>
      <c r="C7" s="25" t="s">
        <v>42</v>
      </c>
      <c r="D7" s="1">
        <v>1486</v>
      </c>
      <c r="E7" s="1">
        <v>28371</v>
      </c>
      <c r="F7" s="26">
        <v>967</v>
      </c>
      <c r="G7" s="26">
        <v>421</v>
      </c>
      <c r="H7" s="2">
        <v>57.5</v>
      </c>
      <c r="I7" s="1">
        <v>16</v>
      </c>
      <c r="J7" s="1">
        <v>3</v>
      </c>
      <c r="K7" s="1">
        <v>1</v>
      </c>
    </row>
    <row r="8" spans="1:11" x14ac:dyDescent="0.25">
      <c r="A8" s="12">
        <v>6</v>
      </c>
      <c r="B8" s="25" t="s">
        <v>8</v>
      </c>
      <c r="C8" s="25" t="s">
        <v>21</v>
      </c>
      <c r="D8" s="1">
        <v>144</v>
      </c>
      <c r="E8" s="1">
        <v>3585</v>
      </c>
      <c r="F8" s="26">
        <v>121</v>
      </c>
      <c r="G8" s="26">
        <v>65</v>
      </c>
      <c r="H8" s="2">
        <v>56.9</v>
      </c>
      <c r="I8" s="1">
        <v>3</v>
      </c>
      <c r="J8" s="16"/>
      <c r="K8" s="11"/>
    </row>
    <row r="9" spans="1:11" x14ac:dyDescent="0.25">
      <c r="A9" s="12">
        <v>7</v>
      </c>
      <c r="B9" s="25" t="s">
        <v>5</v>
      </c>
      <c r="C9" s="25" t="s">
        <v>6</v>
      </c>
      <c r="D9" s="1">
        <v>3546</v>
      </c>
      <c r="E9" s="1">
        <v>58271</v>
      </c>
      <c r="F9" s="26">
        <v>248</v>
      </c>
      <c r="G9" s="26">
        <v>1319</v>
      </c>
      <c r="H9" s="2">
        <v>54.3</v>
      </c>
      <c r="I9" s="1">
        <v>8</v>
      </c>
      <c r="J9" s="1">
        <v>13</v>
      </c>
      <c r="K9" s="11"/>
    </row>
    <row r="10" spans="1:11" x14ac:dyDescent="0.25">
      <c r="A10" s="12">
        <v>8</v>
      </c>
      <c r="B10" s="25" t="s">
        <v>2</v>
      </c>
      <c r="C10" s="25" t="s">
        <v>7</v>
      </c>
      <c r="D10" s="1">
        <v>1230</v>
      </c>
      <c r="E10" s="1">
        <v>15997</v>
      </c>
      <c r="F10" s="26">
        <v>660</v>
      </c>
      <c r="G10" s="26">
        <v>372</v>
      </c>
      <c r="H10" s="2">
        <v>51.6</v>
      </c>
      <c r="I10" s="1">
        <v>4</v>
      </c>
      <c r="J10" s="1">
        <v>4</v>
      </c>
      <c r="K10" s="1">
        <v>1</v>
      </c>
    </row>
    <row r="11" spans="1:11" x14ac:dyDescent="0.25">
      <c r="A11" s="12">
        <v>9</v>
      </c>
      <c r="B11" s="25" t="s">
        <v>14</v>
      </c>
      <c r="C11" s="25" t="s">
        <v>15</v>
      </c>
      <c r="D11" s="1">
        <v>125</v>
      </c>
      <c r="E11" s="1">
        <v>1969</v>
      </c>
      <c r="F11" s="26">
        <v>248</v>
      </c>
      <c r="G11" s="26">
        <v>35</v>
      </c>
      <c r="H11" s="2">
        <v>48.6</v>
      </c>
      <c r="I11" s="1">
        <v>3</v>
      </c>
      <c r="J11" s="1">
        <v>1</v>
      </c>
      <c r="K11" s="11"/>
    </row>
    <row r="12" spans="1:11" x14ac:dyDescent="0.25">
      <c r="A12" s="12">
        <v>10</v>
      </c>
      <c r="B12" s="25" t="s">
        <v>2</v>
      </c>
      <c r="C12" s="25" t="s">
        <v>41</v>
      </c>
      <c r="D12" s="1">
        <v>1011</v>
      </c>
      <c r="E12" s="1">
        <v>19102</v>
      </c>
      <c r="F12" s="26">
        <v>27</v>
      </c>
      <c r="G12" s="26">
        <v>348</v>
      </c>
      <c r="H12" s="2">
        <v>48.3</v>
      </c>
      <c r="I12" s="1">
        <v>22</v>
      </c>
      <c r="J12" s="1">
        <v>3</v>
      </c>
      <c r="K12" s="1">
        <v>5</v>
      </c>
    </row>
    <row r="13" spans="1:11" x14ac:dyDescent="0.25">
      <c r="A13" s="12">
        <v>11</v>
      </c>
      <c r="B13" s="25" t="s">
        <v>8</v>
      </c>
      <c r="C13" s="25" t="s">
        <v>28</v>
      </c>
      <c r="D13" s="1">
        <v>325</v>
      </c>
      <c r="E13" s="1">
        <v>7760</v>
      </c>
      <c r="F13" s="26">
        <v>416</v>
      </c>
      <c r="G13" s="26">
        <v>143</v>
      </c>
      <c r="H13" s="2">
        <v>46.9</v>
      </c>
      <c r="I13" s="16"/>
      <c r="J13" s="11"/>
      <c r="K13" s="11"/>
    </row>
    <row r="14" spans="1:11" x14ac:dyDescent="0.25">
      <c r="A14" s="12">
        <v>12</v>
      </c>
      <c r="B14" s="25" t="s">
        <v>18</v>
      </c>
      <c r="C14" s="25" t="s">
        <v>24</v>
      </c>
      <c r="D14" s="1">
        <v>1507</v>
      </c>
      <c r="E14" s="1">
        <v>32243</v>
      </c>
      <c r="F14" s="26">
        <v>363</v>
      </c>
      <c r="G14" s="26">
        <v>621</v>
      </c>
      <c r="H14" s="2">
        <v>43.8</v>
      </c>
      <c r="I14" s="1">
        <v>1</v>
      </c>
      <c r="J14" s="11"/>
      <c r="K14" s="11"/>
    </row>
    <row r="15" spans="1:11" x14ac:dyDescent="0.25">
      <c r="A15" s="12">
        <v>13</v>
      </c>
      <c r="B15" s="25" t="s">
        <v>37</v>
      </c>
      <c r="C15" s="25" t="s">
        <v>38</v>
      </c>
      <c r="D15" s="1">
        <v>1911</v>
      </c>
      <c r="E15" s="1">
        <v>37990</v>
      </c>
      <c r="F15" s="26">
        <v>816</v>
      </c>
      <c r="G15" s="26">
        <v>414</v>
      </c>
      <c r="H15" s="2">
        <v>43.7</v>
      </c>
      <c r="I15" s="1">
        <v>27</v>
      </c>
      <c r="J15" s="1">
        <v>1</v>
      </c>
      <c r="K15" s="1">
        <v>2</v>
      </c>
    </row>
    <row r="16" spans="1:11" x14ac:dyDescent="0.25">
      <c r="A16" s="12">
        <v>14</v>
      </c>
      <c r="B16" s="25" t="s">
        <v>14</v>
      </c>
      <c r="C16" s="25" t="s">
        <v>46</v>
      </c>
      <c r="D16" s="1">
        <v>131</v>
      </c>
      <c r="E16" s="1">
        <v>2109</v>
      </c>
      <c r="F16" s="26">
        <v>339</v>
      </c>
      <c r="G16" s="26">
        <v>55</v>
      </c>
      <c r="H16" s="2">
        <v>43.6</v>
      </c>
      <c r="I16" s="16"/>
      <c r="J16" s="16"/>
      <c r="K16" s="16"/>
    </row>
    <row r="17" spans="1:11" x14ac:dyDescent="0.25">
      <c r="A17" s="12">
        <v>15</v>
      </c>
      <c r="B17" s="25" t="s">
        <v>37</v>
      </c>
      <c r="C17" s="25" t="s">
        <v>48</v>
      </c>
      <c r="D17" s="1">
        <v>686</v>
      </c>
      <c r="E17" s="1">
        <v>13902</v>
      </c>
      <c r="F17" s="26">
        <v>36</v>
      </c>
      <c r="G17" s="26">
        <v>392</v>
      </c>
      <c r="H17" s="2">
        <v>43.6</v>
      </c>
      <c r="I17" s="1">
        <v>23</v>
      </c>
      <c r="J17" s="1">
        <v>4</v>
      </c>
      <c r="K17" s="11"/>
    </row>
    <row r="18" spans="1:11" x14ac:dyDescent="0.25">
      <c r="A18" s="12">
        <v>16</v>
      </c>
      <c r="B18" s="25" t="s">
        <v>35</v>
      </c>
      <c r="C18" s="25" t="s">
        <v>56</v>
      </c>
      <c r="D18" s="1">
        <v>502</v>
      </c>
      <c r="E18" s="1">
        <v>10251</v>
      </c>
      <c r="F18" s="26">
        <v>180</v>
      </c>
      <c r="G18" s="26">
        <v>175</v>
      </c>
      <c r="H18" s="2">
        <v>42.9</v>
      </c>
      <c r="I18" s="1">
        <v>3</v>
      </c>
      <c r="J18" s="11"/>
      <c r="K18" s="1">
        <v>1</v>
      </c>
    </row>
    <row r="19" spans="1:11" x14ac:dyDescent="0.25">
      <c r="A19" s="12">
        <v>17</v>
      </c>
      <c r="B19" s="25" t="s">
        <v>5</v>
      </c>
      <c r="C19" s="25" t="s">
        <v>29</v>
      </c>
      <c r="D19" s="1">
        <v>2596</v>
      </c>
      <c r="E19" s="1">
        <v>50070</v>
      </c>
      <c r="F19" s="26">
        <v>227</v>
      </c>
      <c r="G19" s="26">
        <v>976</v>
      </c>
      <c r="H19" s="2">
        <v>42.6</v>
      </c>
      <c r="I19" s="1">
        <v>11</v>
      </c>
      <c r="J19" s="1">
        <v>3</v>
      </c>
      <c r="K19" s="1">
        <v>2</v>
      </c>
    </row>
    <row r="20" spans="1:11" x14ac:dyDescent="0.25">
      <c r="A20" s="12">
        <v>18</v>
      </c>
      <c r="B20" s="25" t="s">
        <v>8</v>
      </c>
      <c r="C20" s="25" t="s">
        <v>10</v>
      </c>
      <c r="D20" s="1">
        <v>335</v>
      </c>
      <c r="E20" s="1">
        <v>5424</v>
      </c>
      <c r="F20" s="26">
        <v>381</v>
      </c>
      <c r="G20" s="26">
        <v>150</v>
      </c>
      <c r="H20" s="2">
        <v>42</v>
      </c>
      <c r="I20" s="1">
        <v>1</v>
      </c>
      <c r="J20" s="1">
        <v>1</v>
      </c>
      <c r="K20" s="11"/>
    </row>
    <row r="21" spans="1:11" x14ac:dyDescent="0.25">
      <c r="A21" s="12">
        <v>19</v>
      </c>
      <c r="B21" s="25" t="s">
        <v>2</v>
      </c>
      <c r="C21" s="25" t="s">
        <v>13</v>
      </c>
      <c r="D21" s="1">
        <v>854</v>
      </c>
      <c r="E21" s="1">
        <v>12940</v>
      </c>
      <c r="F21" s="26">
        <v>422</v>
      </c>
      <c r="G21" s="26">
        <v>350</v>
      </c>
      <c r="H21" s="2">
        <v>39.4</v>
      </c>
      <c r="I21" s="1">
        <v>10</v>
      </c>
      <c r="J21" s="1">
        <v>3</v>
      </c>
      <c r="K21" s="11"/>
    </row>
    <row r="22" spans="1:11" x14ac:dyDescent="0.25">
      <c r="A22" s="12">
        <v>20</v>
      </c>
      <c r="B22" s="25" t="s">
        <v>14</v>
      </c>
      <c r="C22" s="25" t="s">
        <v>39</v>
      </c>
      <c r="D22" s="1">
        <v>804</v>
      </c>
      <c r="E22" s="1">
        <v>11739</v>
      </c>
      <c r="F22" s="26">
        <v>109</v>
      </c>
      <c r="G22" s="26">
        <v>328</v>
      </c>
      <c r="H22" s="2">
        <v>38.4</v>
      </c>
      <c r="I22" s="1">
        <v>10</v>
      </c>
      <c r="J22" s="1">
        <v>2</v>
      </c>
      <c r="K22" s="1">
        <v>7</v>
      </c>
    </row>
    <row r="23" spans="1:11" x14ac:dyDescent="0.25">
      <c r="A23" s="12">
        <v>21</v>
      </c>
      <c r="B23" s="25" t="s">
        <v>2</v>
      </c>
      <c r="C23" s="25" t="s">
        <v>50</v>
      </c>
      <c r="D23" s="1">
        <v>1214</v>
      </c>
      <c r="E23" s="1">
        <v>23146</v>
      </c>
      <c r="F23" s="26">
        <v>82</v>
      </c>
      <c r="G23" s="26">
        <v>449</v>
      </c>
      <c r="H23" s="2">
        <v>38.1</v>
      </c>
      <c r="I23" s="1">
        <v>20</v>
      </c>
      <c r="J23" s="1">
        <v>2</v>
      </c>
      <c r="K23" s="11"/>
    </row>
    <row r="24" spans="1:11" x14ac:dyDescent="0.25">
      <c r="A24" s="12">
        <v>22</v>
      </c>
      <c r="B24" s="25" t="s">
        <v>35</v>
      </c>
      <c r="C24" s="25" t="s">
        <v>65</v>
      </c>
      <c r="D24" s="1">
        <v>601</v>
      </c>
      <c r="E24" s="1">
        <v>11540</v>
      </c>
      <c r="F24" s="26">
        <v>541</v>
      </c>
      <c r="G24" s="26">
        <v>350</v>
      </c>
      <c r="H24" s="2">
        <v>38</v>
      </c>
      <c r="I24" s="1">
        <v>2</v>
      </c>
      <c r="J24" s="1">
        <v>3</v>
      </c>
      <c r="K24" s="11"/>
    </row>
    <row r="25" spans="1:11" x14ac:dyDescent="0.25">
      <c r="A25" s="12">
        <v>23</v>
      </c>
      <c r="B25" s="25" t="s">
        <v>2</v>
      </c>
      <c r="C25" s="25" t="s">
        <v>17</v>
      </c>
      <c r="D25" s="1">
        <v>1694</v>
      </c>
      <c r="E25" s="1">
        <v>26597</v>
      </c>
      <c r="F25" s="26">
        <v>94</v>
      </c>
      <c r="G25" s="26">
        <v>551</v>
      </c>
      <c r="H25" s="2">
        <v>37.9</v>
      </c>
      <c r="I25" s="1">
        <v>13</v>
      </c>
      <c r="J25" s="1">
        <v>3</v>
      </c>
      <c r="K25" s="1">
        <v>3</v>
      </c>
    </row>
    <row r="26" spans="1:11" x14ac:dyDescent="0.25">
      <c r="A26" s="12">
        <v>24</v>
      </c>
      <c r="B26" s="25" t="s">
        <v>8</v>
      </c>
      <c r="C26" s="25" t="s">
        <v>44</v>
      </c>
      <c r="D26" s="1">
        <v>674</v>
      </c>
      <c r="E26" s="1">
        <v>12857</v>
      </c>
      <c r="F26" s="26">
        <v>387</v>
      </c>
      <c r="G26" s="26">
        <v>262</v>
      </c>
      <c r="H26" s="2">
        <v>37.4</v>
      </c>
      <c r="I26" s="1">
        <v>7</v>
      </c>
      <c r="J26" s="16"/>
      <c r="K26" s="1">
        <v>1</v>
      </c>
    </row>
    <row r="27" spans="1:11" x14ac:dyDescent="0.25">
      <c r="A27" s="12">
        <v>25</v>
      </c>
      <c r="B27" s="25" t="s">
        <v>18</v>
      </c>
      <c r="C27" s="25" t="s">
        <v>27</v>
      </c>
      <c r="D27" s="1">
        <v>342</v>
      </c>
      <c r="E27" s="1">
        <v>7804</v>
      </c>
      <c r="F27" s="26">
        <v>136</v>
      </c>
      <c r="G27" s="26">
        <v>190</v>
      </c>
      <c r="H27" s="2">
        <v>37.4</v>
      </c>
      <c r="I27" s="16"/>
      <c r="J27" s="1">
        <v>1</v>
      </c>
      <c r="K27" s="16"/>
    </row>
    <row r="28" spans="1:11" x14ac:dyDescent="0.25">
      <c r="A28" s="12">
        <v>26</v>
      </c>
      <c r="B28" s="25" t="s">
        <v>8</v>
      </c>
      <c r="C28" s="25" t="s">
        <v>20</v>
      </c>
      <c r="D28" s="1">
        <v>752</v>
      </c>
      <c r="E28" s="1">
        <v>14172</v>
      </c>
      <c r="F28" s="26">
        <v>97</v>
      </c>
      <c r="G28" s="26">
        <v>522</v>
      </c>
      <c r="H28" s="2">
        <v>36.6</v>
      </c>
      <c r="I28" s="10">
        <v>17</v>
      </c>
      <c r="J28" s="10">
        <v>1</v>
      </c>
      <c r="K28" s="10">
        <v>1</v>
      </c>
    </row>
    <row r="29" spans="1:11" x14ac:dyDescent="0.25">
      <c r="A29" s="12">
        <v>27</v>
      </c>
      <c r="B29" s="25" t="s">
        <v>2</v>
      </c>
      <c r="C29" s="25" t="s">
        <v>59</v>
      </c>
      <c r="D29" s="1">
        <v>1244</v>
      </c>
      <c r="E29" s="1">
        <v>19344</v>
      </c>
      <c r="F29" s="26">
        <v>177</v>
      </c>
      <c r="G29" s="26">
        <v>733</v>
      </c>
      <c r="H29" s="2">
        <v>36.299999999999997</v>
      </c>
      <c r="I29" s="1">
        <v>2</v>
      </c>
      <c r="J29" s="15"/>
      <c r="K29" s="1">
        <v>1</v>
      </c>
    </row>
    <row r="30" spans="1:11" x14ac:dyDescent="0.25">
      <c r="A30" s="12">
        <v>28</v>
      </c>
      <c r="B30" s="25" t="s">
        <v>2</v>
      </c>
      <c r="C30" s="25" t="s">
        <v>23</v>
      </c>
      <c r="D30" s="1">
        <v>500</v>
      </c>
      <c r="E30" s="1">
        <v>8850</v>
      </c>
      <c r="F30" s="26">
        <v>299</v>
      </c>
      <c r="G30" s="26">
        <v>367</v>
      </c>
      <c r="H30" s="2">
        <v>36.200000000000003</v>
      </c>
      <c r="I30" s="1">
        <v>5</v>
      </c>
      <c r="J30" s="1">
        <v>3</v>
      </c>
      <c r="K30" s="11"/>
    </row>
    <row r="31" spans="1:11" x14ac:dyDescent="0.25">
      <c r="A31" s="12">
        <v>29</v>
      </c>
      <c r="B31" s="25" t="s">
        <v>2</v>
      </c>
      <c r="C31" s="25" t="s">
        <v>34</v>
      </c>
      <c r="D31" s="1">
        <v>487</v>
      </c>
      <c r="E31" s="1">
        <v>10019</v>
      </c>
      <c r="F31" s="26">
        <v>56</v>
      </c>
      <c r="G31" s="26">
        <v>287</v>
      </c>
      <c r="H31" s="2">
        <v>35.5</v>
      </c>
      <c r="I31" s="1">
        <v>18</v>
      </c>
      <c r="J31" s="15"/>
      <c r="K31" s="15"/>
    </row>
    <row r="32" spans="1:11" x14ac:dyDescent="0.25">
      <c r="A32" s="12">
        <v>30</v>
      </c>
      <c r="B32" s="25" t="s">
        <v>37</v>
      </c>
      <c r="C32" s="25" t="s">
        <v>98</v>
      </c>
      <c r="D32" s="1">
        <v>463</v>
      </c>
      <c r="E32" s="1">
        <v>10272</v>
      </c>
      <c r="F32" s="26">
        <v>113</v>
      </c>
      <c r="G32" s="26">
        <v>269</v>
      </c>
      <c r="H32" s="2">
        <v>35.299999999999997</v>
      </c>
      <c r="I32" s="1">
        <v>2</v>
      </c>
      <c r="J32" s="15"/>
      <c r="K32" s="15"/>
    </row>
    <row r="33" spans="1:11" x14ac:dyDescent="0.25">
      <c r="A33" s="12">
        <v>31</v>
      </c>
      <c r="B33" s="25" t="s">
        <v>2</v>
      </c>
      <c r="C33" s="25" t="s">
        <v>49</v>
      </c>
      <c r="D33" s="1">
        <v>768</v>
      </c>
      <c r="E33" s="1">
        <v>15244</v>
      </c>
      <c r="F33" s="26">
        <v>256</v>
      </c>
      <c r="G33" s="26">
        <v>441</v>
      </c>
      <c r="H33" s="2">
        <v>34.9</v>
      </c>
      <c r="I33" s="1">
        <v>11</v>
      </c>
      <c r="J33" s="16"/>
      <c r="K33" s="11"/>
    </row>
    <row r="34" spans="1:11" x14ac:dyDescent="0.25">
      <c r="A34" s="12">
        <v>32</v>
      </c>
      <c r="B34" s="25" t="s">
        <v>8</v>
      </c>
      <c r="C34" s="25" t="s">
        <v>54</v>
      </c>
      <c r="D34" s="1">
        <v>2483</v>
      </c>
      <c r="E34" s="1">
        <v>59836</v>
      </c>
      <c r="F34" s="26">
        <v>170</v>
      </c>
      <c r="G34" s="26">
        <v>1086</v>
      </c>
      <c r="H34" s="2">
        <v>34.9</v>
      </c>
      <c r="I34" s="1">
        <v>9</v>
      </c>
      <c r="J34" s="1">
        <v>4</v>
      </c>
      <c r="K34" s="16"/>
    </row>
    <row r="35" spans="1:11" x14ac:dyDescent="0.25">
      <c r="A35" s="12">
        <v>33</v>
      </c>
      <c r="B35" s="25" t="s">
        <v>2</v>
      </c>
      <c r="C35" s="25" t="s">
        <v>47</v>
      </c>
      <c r="D35" s="1">
        <v>724</v>
      </c>
      <c r="E35" s="1">
        <v>13096</v>
      </c>
      <c r="F35" s="26">
        <v>35</v>
      </c>
      <c r="G35" s="26">
        <v>474</v>
      </c>
      <c r="H35" s="2">
        <v>34.799999999999997</v>
      </c>
      <c r="I35" s="1">
        <v>4</v>
      </c>
      <c r="J35" s="10">
        <v>3</v>
      </c>
      <c r="K35" s="15"/>
    </row>
    <row r="36" spans="1:11" x14ac:dyDescent="0.25">
      <c r="A36" s="12">
        <v>34</v>
      </c>
      <c r="B36" s="25" t="s">
        <v>35</v>
      </c>
      <c r="C36" s="25" t="s">
        <v>36</v>
      </c>
      <c r="D36" s="1">
        <v>400</v>
      </c>
      <c r="E36" s="1">
        <v>8420</v>
      </c>
      <c r="F36" s="26">
        <v>108</v>
      </c>
      <c r="G36" s="26">
        <v>164</v>
      </c>
      <c r="H36" s="2">
        <v>34.799999999999997</v>
      </c>
      <c r="I36" s="1">
        <v>5</v>
      </c>
      <c r="J36" s="1">
        <v>1</v>
      </c>
      <c r="K36" s="15"/>
    </row>
    <row r="37" spans="1:11" x14ac:dyDescent="0.25">
      <c r="A37" s="12">
        <v>35</v>
      </c>
      <c r="B37" s="25" t="s">
        <v>2</v>
      </c>
      <c r="C37" s="25" t="s">
        <v>40</v>
      </c>
      <c r="D37" s="1">
        <v>416</v>
      </c>
      <c r="E37" s="1">
        <v>7694</v>
      </c>
      <c r="F37" s="26">
        <v>375</v>
      </c>
      <c r="G37" s="26">
        <v>339</v>
      </c>
      <c r="H37" s="2">
        <v>34.5</v>
      </c>
      <c r="I37" s="10">
        <v>11</v>
      </c>
      <c r="J37" s="1">
        <v>1</v>
      </c>
      <c r="K37" s="11"/>
    </row>
    <row r="38" spans="1:11" x14ac:dyDescent="0.25">
      <c r="A38" s="12">
        <v>36</v>
      </c>
      <c r="B38" s="25" t="s">
        <v>18</v>
      </c>
      <c r="C38" s="25" t="s">
        <v>43</v>
      </c>
      <c r="D38" s="1">
        <v>532</v>
      </c>
      <c r="E38" s="1">
        <v>12186</v>
      </c>
      <c r="F38" s="26">
        <v>13</v>
      </c>
      <c r="G38" s="26">
        <v>265</v>
      </c>
      <c r="H38" s="2">
        <v>34</v>
      </c>
      <c r="I38" s="15"/>
      <c r="J38" s="1">
        <v>1</v>
      </c>
      <c r="K38" s="15"/>
    </row>
    <row r="39" spans="1:11" x14ac:dyDescent="0.25">
      <c r="A39" s="12">
        <v>37</v>
      </c>
      <c r="B39" s="25" t="s">
        <v>14</v>
      </c>
      <c r="C39" s="25" t="s">
        <v>57</v>
      </c>
      <c r="D39" s="1">
        <v>251</v>
      </c>
      <c r="E39" s="1">
        <v>3293</v>
      </c>
      <c r="F39" s="26">
        <v>64</v>
      </c>
      <c r="G39" s="26">
        <v>156</v>
      </c>
      <c r="H39" s="2">
        <v>32.1</v>
      </c>
      <c r="I39" s="15"/>
      <c r="J39" s="15"/>
      <c r="K39" s="15"/>
    </row>
    <row r="40" spans="1:11" x14ac:dyDescent="0.25">
      <c r="A40" s="12">
        <v>38</v>
      </c>
      <c r="B40" s="25" t="s">
        <v>25</v>
      </c>
      <c r="C40" s="25" t="s">
        <v>26</v>
      </c>
      <c r="D40" s="1">
        <v>1225</v>
      </c>
      <c r="E40" s="1">
        <v>21220</v>
      </c>
      <c r="F40" s="26">
        <v>177</v>
      </c>
      <c r="G40" s="26">
        <v>741</v>
      </c>
      <c r="H40" s="2">
        <v>32</v>
      </c>
      <c r="I40" s="1">
        <v>28</v>
      </c>
      <c r="J40" s="1">
        <v>2</v>
      </c>
      <c r="K40" s="15"/>
    </row>
    <row r="41" spans="1:11" x14ac:dyDescent="0.25">
      <c r="A41" s="12">
        <v>39</v>
      </c>
      <c r="B41" s="25" t="s">
        <v>5</v>
      </c>
      <c r="C41" s="25" t="s">
        <v>52</v>
      </c>
      <c r="D41" s="1">
        <v>659</v>
      </c>
      <c r="E41" s="1">
        <v>12260</v>
      </c>
      <c r="F41" s="26">
        <v>101</v>
      </c>
      <c r="G41" s="26">
        <v>435</v>
      </c>
      <c r="H41" s="2">
        <v>30.8</v>
      </c>
      <c r="I41" s="1">
        <v>7</v>
      </c>
      <c r="J41" s="1">
        <v>1</v>
      </c>
      <c r="K41" s="11"/>
    </row>
    <row r="42" spans="1:11" x14ac:dyDescent="0.25">
      <c r="A42" s="12">
        <v>40</v>
      </c>
      <c r="B42" s="25" t="s">
        <v>2</v>
      </c>
      <c r="C42" s="25" t="s">
        <v>32</v>
      </c>
      <c r="D42" s="1">
        <v>302</v>
      </c>
      <c r="E42" s="1">
        <v>5346</v>
      </c>
      <c r="F42" s="26">
        <v>142</v>
      </c>
      <c r="G42" s="26">
        <v>264</v>
      </c>
      <c r="H42" s="2">
        <v>29.6</v>
      </c>
      <c r="I42" s="1">
        <v>2</v>
      </c>
      <c r="J42" s="1">
        <v>1</v>
      </c>
      <c r="K42" s="15"/>
    </row>
    <row r="43" spans="1:11" x14ac:dyDescent="0.25">
      <c r="A43" s="12">
        <v>41</v>
      </c>
      <c r="B43" s="25" t="s">
        <v>5</v>
      </c>
      <c r="C43" s="25" t="s">
        <v>22</v>
      </c>
      <c r="D43" s="1">
        <v>467</v>
      </c>
      <c r="E43" s="1">
        <v>9139</v>
      </c>
      <c r="F43" s="26">
        <v>105</v>
      </c>
      <c r="G43" s="26">
        <v>289</v>
      </c>
      <c r="H43" s="2">
        <v>29.4</v>
      </c>
      <c r="I43" s="1">
        <v>1</v>
      </c>
      <c r="J43" s="16"/>
      <c r="K43" s="15"/>
    </row>
    <row r="44" spans="1:11" x14ac:dyDescent="0.25">
      <c r="A44" s="12">
        <v>42</v>
      </c>
      <c r="B44" s="25" t="s">
        <v>18</v>
      </c>
      <c r="C44" s="25" t="s">
        <v>19</v>
      </c>
      <c r="D44" s="1">
        <v>1834</v>
      </c>
      <c r="E44" s="1">
        <v>32946</v>
      </c>
      <c r="F44" s="26">
        <v>211</v>
      </c>
      <c r="G44" s="26">
        <v>1256</v>
      </c>
      <c r="H44" s="2">
        <v>29.1</v>
      </c>
      <c r="I44" s="1">
        <v>4</v>
      </c>
      <c r="J44" s="1">
        <v>8</v>
      </c>
      <c r="K44" s="1">
        <v>1</v>
      </c>
    </row>
    <row r="45" spans="1:11" x14ac:dyDescent="0.25">
      <c r="A45" s="12">
        <v>43</v>
      </c>
      <c r="B45" s="25" t="s">
        <v>25</v>
      </c>
      <c r="C45" s="25" t="s">
        <v>85</v>
      </c>
      <c r="D45" s="1">
        <v>135</v>
      </c>
      <c r="E45" s="1">
        <v>2104</v>
      </c>
      <c r="F45" s="26">
        <v>45</v>
      </c>
      <c r="G45" s="26">
        <v>149</v>
      </c>
      <c r="H45" s="2">
        <v>28.9</v>
      </c>
      <c r="I45" s="15"/>
      <c r="J45" s="15"/>
      <c r="K45" s="16"/>
    </row>
    <row r="46" spans="1:11" x14ac:dyDescent="0.25">
      <c r="A46" s="12">
        <v>44</v>
      </c>
      <c r="B46" s="25" t="s">
        <v>35</v>
      </c>
      <c r="C46" s="25" t="s">
        <v>64</v>
      </c>
      <c r="D46" s="1">
        <v>226</v>
      </c>
      <c r="E46" s="1">
        <v>6559</v>
      </c>
      <c r="F46" s="26">
        <v>179</v>
      </c>
      <c r="G46" s="26">
        <v>178</v>
      </c>
      <c r="H46" s="2">
        <v>28.7</v>
      </c>
      <c r="I46" s="1">
        <v>1</v>
      </c>
      <c r="J46" s="16"/>
      <c r="K46" s="15"/>
    </row>
    <row r="47" spans="1:11" x14ac:dyDescent="0.25">
      <c r="A47" s="12">
        <v>45</v>
      </c>
      <c r="B47" s="25" t="s">
        <v>5</v>
      </c>
      <c r="C47" s="25" t="s">
        <v>63</v>
      </c>
      <c r="D47" s="1">
        <v>773</v>
      </c>
      <c r="E47" s="1">
        <v>12630</v>
      </c>
      <c r="F47" s="26">
        <v>12</v>
      </c>
      <c r="G47" s="26">
        <v>857</v>
      </c>
      <c r="H47" s="2">
        <v>28.4</v>
      </c>
      <c r="I47" s="1">
        <v>4</v>
      </c>
      <c r="J47" s="1">
        <v>1</v>
      </c>
      <c r="K47" s="1">
        <v>2</v>
      </c>
    </row>
    <row r="48" spans="1:11" x14ac:dyDescent="0.25">
      <c r="A48" s="12">
        <v>46</v>
      </c>
      <c r="B48" s="25" t="s">
        <v>18</v>
      </c>
      <c r="C48" s="25" t="s">
        <v>30</v>
      </c>
      <c r="D48" s="1">
        <v>339</v>
      </c>
      <c r="E48" s="1">
        <v>5958</v>
      </c>
      <c r="F48" s="26">
        <v>132</v>
      </c>
      <c r="G48" s="26">
        <v>173</v>
      </c>
      <c r="H48" s="2">
        <v>27.2</v>
      </c>
      <c r="I48" s="1">
        <v>2</v>
      </c>
      <c r="J48" s="1">
        <v>1</v>
      </c>
      <c r="K48" s="10">
        <v>1</v>
      </c>
    </row>
    <row r="49" spans="1:11" x14ac:dyDescent="0.25">
      <c r="A49" s="12">
        <v>47</v>
      </c>
      <c r="B49" s="25" t="s">
        <v>5</v>
      </c>
      <c r="C49" s="25" t="s">
        <v>16</v>
      </c>
      <c r="D49" s="1">
        <v>611</v>
      </c>
      <c r="E49" s="1">
        <v>12765</v>
      </c>
      <c r="F49" s="26">
        <v>183</v>
      </c>
      <c r="G49" s="26">
        <v>571</v>
      </c>
      <c r="H49" s="2">
        <v>25.2</v>
      </c>
      <c r="I49" s="1">
        <v>13</v>
      </c>
      <c r="J49" s="1">
        <v>2</v>
      </c>
      <c r="K49" s="15"/>
    </row>
    <row r="50" spans="1:11" x14ac:dyDescent="0.25">
      <c r="A50" s="12">
        <v>48</v>
      </c>
      <c r="B50" s="25" t="s">
        <v>5</v>
      </c>
      <c r="C50" s="25" t="s">
        <v>66</v>
      </c>
      <c r="D50" s="1">
        <v>527</v>
      </c>
      <c r="E50" s="1">
        <v>10275</v>
      </c>
      <c r="F50" s="26">
        <v>399</v>
      </c>
      <c r="G50" s="26">
        <v>587</v>
      </c>
      <c r="H50" s="2">
        <v>24.7</v>
      </c>
      <c r="I50" s="10">
        <v>2</v>
      </c>
      <c r="J50" s="10">
        <v>2</v>
      </c>
      <c r="K50" s="10">
        <v>1</v>
      </c>
    </row>
    <row r="51" spans="1:11" x14ac:dyDescent="0.25">
      <c r="A51" s="12">
        <v>49</v>
      </c>
      <c r="B51" s="25" t="s">
        <v>18</v>
      </c>
      <c r="C51" s="25" t="s">
        <v>51</v>
      </c>
      <c r="D51" s="1">
        <v>895</v>
      </c>
      <c r="E51" s="1">
        <v>24723</v>
      </c>
      <c r="F51" s="26">
        <v>55</v>
      </c>
      <c r="G51" s="26">
        <v>527</v>
      </c>
      <c r="H51" s="2">
        <v>24.7</v>
      </c>
      <c r="I51" s="15"/>
      <c r="J51" s="15"/>
      <c r="K51" s="15"/>
    </row>
    <row r="52" spans="1:11" x14ac:dyDescent="0.25">
      <c r="A52" s="12">
        <v>50</v>
      </c>
      <c r="B52" s="25" t="s">
        <v>2</v>
      </c>
      <c r="C52" s="25" t="s">
        <v>82</v>
      </c>
      <c r="D52" s="1">
        <v>429</v>
      </c>
      <c r="E52" s="1">
        <v>11430</v>
      </c>
      <c r="F52" s="26">
        <v>48</v>
      </c>
      <c r="G52" s="26">
        <v>437</v>
      </c>
      <c r="H52" s="2">
        <v>24.5</v>
      </c>
      <c r="I52" s="1">
        <v>3</v>
      </c>
      <c r="J52" s="1">
        <v>1</v>
      </c>
      <c r="K52" s="1">
        <v>1</v>
      </c>
    </row>
    <row r="53" spans="1:11" x14ac:dyDescent="0.25">
      <c r="A53" s="12">
        <v>51</v>
      </c>
      <c r="B53" s="25" t="s">
        <v>2</v>
      </c>
      <c r="C53" s="25" t="s">
        <v>69</v>
      </c>
      <c r="D53" s="1">
        <v>1333</v>
      </c>
      <c r="E53" s="1">
        <v>31084</v>
      </c>
      <c r="F53" s="26">
        <v>78</v>
      </c>
      <c r="G53" s="26">
        <v>1356</v>
      </c>
      <c r="H53" s="2">
        <v>24.3</v>
      </c>
      <c r="I53" s="10">
        <v>5</v>
      </c>
      <c r="J53" s="1">
        <v>7</v>
      </c>
      <c r="K53" s="16"/>
    </row>
    <row r="54" spans="1:11" x14ac:dyDescent="0.25">
      <c r="A54" s="12">
        <v>52</v>
      </c>
      <c r="B54" s="25" t="s">
        <v>25</v>
      </c>
      <c r="C54" s="25" t="s">
        <v>73</v>
      </c>
      <c r="D54" s="1">
        <v>249</v>
      </c>
      <c r="E54" s="1">
        <v>4335</v>
      </c>
      <c r="F54" s="26">
        <v>158</v>
      </c>
      <c r="G54" s="26">
        <v>179</v>
      </c>
      <c r="H54" s="2">
        <v>24</v>
      </c>
      <c r="I54" s="1">
        <v>2</v>
      </c>
      <c r="J54" s="1">
        <v>2</v>
      </c>
      <c r="K54" s="11"/>
    </row>
    <row r="55" spans="1:11" x14ac:dyDescent="0.25">
      <c r="A55" s="12">
        <v>53</v>
      </c>
      <c r="B55" s="25" t="s">
        <v>8</v>
      </c>
      <c r="C55" s="25" t="s">
        <v>9</v>
      </c>
      <c r="D55" s="1">
        <v>1306</v>
      </c>
      <c r="E55" s="1">
        <v>32460</v>
      </c>
      <c r="F55" s="26">
        <v>161</v>
      </c>
      <c r="G55" s="26">
        <v>1115</v>
      </c>
      <c r="H55" s="2">
        <v>23.5</v>
      </c>
      <c r="I55" s="1">
        <v>20</v>
      </c>
      <c r="J55" s="1">
        <v>1</v>
      </c>
      <c r="K55" s="10">
        <v>1</v>
      </c>
    </row>
    <row r="56" spans="1:11" x14ac:dyDescent="0.25">
      <c r="A56" s="12">
        <v>54</v>
      </c>
      <c r="B56" s="25" t="s">
        <v>14</v>
      </c>
      <c r="C56" s="25" t="s">
        <v>75</v>
      </c>
      <c r="D56" s="1">
        <v>538</v>
      </c>
      <c r="E56" s="1">
        <v>11933</v>
      </c>
      <c r="F56" s="26">
        <v>40</v>
      </c>
      <c r="G56" s="26">
        <v>467</v>
      </c>
      <c r="H56" s="2">
        <v>23.1</v>
      </c>
      <c r="I56" s="1">
        <v>5</v>
      </c>
      <c r="J56" s="10">
        <v>2</v>
      </c>
      <c r="K56" s="16"/>
    </row>
    <row r="57" spans="1:11" x14ac:dyDescent="0.25">
      <c r="A57" s="12">
        <v>55</v>
      </c>
      <c r="B57" s="25" t="s">
        <v>5</v>
      </c>
      <c r="C57" s="25" t="s">
        <v>31</v>
      </c>
      <c r="D57" s="1">
        <v>597</v>
      </c>
      <c r="E57" s="1">
        <v>11619</v>
      </c>
      <c r="F57" s="26">
        <v>184</v>
      </c>
      <c r="G57" s="26">
        <v>738</v>
      </c>
      <c r="H57" s="2">
        <v>22.6</v>
      </c>
      <c r="I57" s="1">
        <v>23</v>
      </c>
      <c r="J57" s="1">
        <v>6</v>
      </c>
      <c r="K57" s="1">
        <v>1</v>
      </c>
    </row>
    <row r="58" spans="1:11" x14ac:dyDescent="0.25">
      <c r="A58" s="12">
        <v>56</v>
      </c>
      <c r="B58" s="25" t="s">
        <v>14</v>
      </c>
      <c r="C58" s="25" t="s">
        <v>68</v>
      </c>
      <c r="D58" s="1">
        <v>592</v>
      </c>
      <c r="E58" s="1">
        <v>9462</v>
      </c>
      <c r="F58" s="26">
        <v>62</v>
      </c>
      <c r="G58" s="26">
        <v>561</v>
      </c>
      <c r="H58" s="2">
        <v>21.8</v>
      </c>
      <c r="I58" s="1">
        <v>3</v>
      </c>
      <c r="J58" s="1">
        <v>2</v>
      </c>
      <c r="K58" s="10">
        <v>1</v>
      </c>
    </row>
    <row r="59" spans="1:11" x14ac:dyDescent="0.25">
      <c r="A59" s="12">
        <v>57</v>
      </c>
      <c r="B59" s="25" t="s">
        <v>37</v>
      </c>
      <c r="C59" s="25" t="s">
        <v>62</v>
      </c>
      <c r="D59" s="1">
        <v>120</v>
      </c>
      <c r="E59" s="1">
        <v>2678</v>
      </c>
      <c r="F59" s="26">
        <v>82</v>
      </c>
      <c r="G59" s="26">
        <v>129</v>
      </c>
      <c r="H59" s="2">
        <v>21.7</v>
      </c>
      <c r="I59" s="1">
        <v>1</v>
      </c>
      <c r="J59" s="1">
        <v>6</v>
      </c>
      <c r="K59" s="16"/>
    </row>
    <row r="60" spans="1:11" x14ac:dyDescent="0.25">
      <c r="A60" s="12">
        <v>58</v>
      </c>
      <c r="B60" s="25" t="s">
        <v>2</v>
      </c>
      <c r="C60" s="25" t="s">
        <v>80</v>
      </c>
      <c r="D60" s="1">
        <v>45</v>
      </c>
      <c r="E60" s="1">
        <v>817</v>
      </c>
      <c r="F60" s="26">
        <v>3</v>
      </c>
      <c r="G60" s="26">
        <v>14</v>
      </c>
      <c r="H60" s="2">
        <v>21.4</v>
      </c>
      <c r="I60" s="15"/>
      <c r="J60" s="15"/>
      <c r="K60" s="16"/>
    </row>
    <row r="61" spans="1:11" x14ac:dyDescent="0.25">
      <c r="A61" s="12">
        <v>59</v>
      </c>
      <c r="B61" s="25" t="s">
        <v>8</v>
      </c>
      <c r="C61" s="25" t="s">
        <v>77</v>
      </c>
      <c r="D61" s="1">
        <v>580</v>
      </c>
      <c r="E61" s="1">
        <v>11417</v>
      </c>
      <c r="F61" s="26">
        <v>237</v>
      </c>
      <c r="G61" s="26">
        <v>518</v>
      </c>
      <c r="H61" s="2">
        <v>20.7</v>
      </c>
      <c r="I61" s="1">
        <v>5</v>
      </c>
      <c r="J61" s="10">
        <v>3</v>
      </c>
      <c r="K61" s="10">
        <v>1</v>
      </c>
    </row>
    <row r="62" spans="1:11" x14ac:dyDescent="0.25">
      <c r="A62" s="12">
        <v>60</v>
      </c>
      <c r="B62" s="25" t="s">
        <v>35</v>
      </c>
      <c r="C62" s="25" t="s">
        <v>45</v>
      </c>
      <c r="D62" s="1">
        <v>33</v>
      </c>
      <c r="E62" s="1">
        <v>569</v>
      </c>
      <c r="F62" s="26">
        <v>19</v>
      </c>
      <c r="G62" s="26">
        <v>26</v>
      </c>
      <c r="H62" s="2">
        <v>19.2</v>
      </c>
      <c r="I62" s="1">
        <v>2</v>
      </c>
      <c r="J62" s="15"/>
      <c r="K62" s="10">
        <v>1</v>
      </c>
    </row>
    <row r="63" spans="1:11" x14ac:dyDescent="0.25">
      <c r="A63" s="12">
        <v>61</v>
      </c>
      <c r="B63" s="25" t="s">
        <v>25</v>
      </c>
      <c r="C63" s="25" t="s">
        <v>79</v>
      </c>
      <c r="D63" s="1">
        <v>1188</v>
      </c>
      <c r="E63" s="1">
        <v>25636</v>
      </c>
      <c r="F63" s="26">
        <v>182</v>
      </c>
      <c r="G63" s="26">
        <v>732</v>
      </c>
      <c r="H63" s="2">
        <v>18.600000000000001</v>
      </c>
      <c r="I63" s="1">
        <v>9</v>
      </c>
      <c r="J63" s="1">
        <v>1</v>
      </c>
      <c r="K63" s="1">
        <v>2</v>
      </c>
    </row>
    <row r="64" spans="1:11" x14ac:dyDescent="0.25">
      <c r="A64" s="12">
        <v>62</v>
      </c>
      <c r="B64" s="25" t="s">
        <v>14</v>
      </c>
      <c r="C64" s="25" t="s">
        <v>58</v>
      </c>
      <c r="D64" s="1">
        <v>188</v>
      </c>
      <c r="E64" s="1">
        <v>3993</v>
      </c>
      <c r="F64" s="26">
        <v>44</v>
      </c>
      <c r="G64" s="26">
        <v>306</v>
      </c>
      <c r="H64" s="2">
        <v>18</v>
      </c>
      <c r="I64" s="15"/>
      <c r="J64" s="1">
        <v>1</v>
      </c>
      <c r="K64" s="15"/>
    </row>
    <row r="65" spans="1:11" x14ac:dyDescent="0.25">
      <c r="A65" s="12">
        <v>63</v>
      </c>
      <c r="B65" s="25" t="s">
        <v>2</v>
      </c>
      <c r="C65" s="25" t="s">
        <v>72</v>
      </c>
      <c r="D65" s="1">
        <v>189</v>
      </c>
      <c r="E65" s="1">
        <v>4117</v>
      </c>
      <c r="F65" s="26">
        <v>73</v>
      </c>
      <c r="G65" s="26">
        <v>291</v>
      </c>
      <c r="H65" s="2">
        <v>17.899999999999999</v>
      </c>
      <c r="I65" s="1">
        <v>7</v>
      </c>
      <c r="J65" s="1">
        <v>1</v>
      </c>
      <c r="K65" s="16"/>
    </row>
    <row r="66" spans="1:11" x14ac:dyDescent="0.25">
      <c r="A66" s="12">
        <v>64</v>
      </c>
      <c r="B66" s="25" t="s">
        <v>18</v>
      </c>
      <c r="C66" s="25" t="s">
        <v>53</v>
      </c>
      <c r="D66" s="1">
        <v>207</v>
      </c>
      <c r="E66" s="1">
        <v>4786</v>
      </c>
      <c r="F66" s="26">
        <v>41</v>
      </c>
      <c r="G66" s="26">
        <v>129</v>
      </c>
      <c r="H66" s="2">
        <v>17.8</v>
      </c>
      <c r="I66" s="16"/>
      <c r="J66" s="15"/>
      <c r="K66" s="16"/>
    </row>
    <row r="67" spans="1:11" x14ac:dyDescent="0.25">
      <c r="A67" s="12">
        <v>65</v>
      </c>
      <c r="B67" s="25" t="s">
        <v>25</v>
      </c>
      <c r="C67" s="25" t="s">
        <v>84</v>
      </c>
      <c r="D67" s="1">
        <v>774</v>
      </c>
      <c r="E67" s="1">
        <v>13212</v>
      </c>
      <c r="F67" s="26">
        <v>128</v>
      </c>
      <c r="G67" s="26">
        <v>978</v>
      </c>
      <c r="H67" s="2">
        <v>17.5</v>
      </c>
      <c r="I67" s="1">
        <v>24</v>
      </c>
      <c r="J67" s="1">
        <v>1</v>
      </c>
      <c r="K67" s="10">
        <v>6</v>
      </c>
    </row>
    <row r="68" spans="1:11" x14ac:dyDescent="0.25">
      <c r="A68" s="12">
        <v>66</v>
      </c>
      <c r="B68" s="25" t="s">
        <v>25</v>
      </c>
      <c r="C68" s="25" t="s">
        <v>70</v>
      </c>
      <c r="D68" s="1">
        <v>546</v>
      </c>
      <c r="E68" s="1">
        <v>9285</v>
      </c>
      <c r="F68" s="26">
        <v>122</v>
      </c>
      <c r="G68" s="26">
        <v>936</v>
      </c>
      <c r="H68" s="2">
        <v>17.3</v>
      </c>
      <c r="I68" s="15"/>
      <c r="J68" s="10">
        <v>5</v>
      </c>
      <c r="K68" s="11"/>
    </row>
    <row r="69" spans="1:11" x14ac:dyDescent="0.25">
      <c r="A69" s="12">
        <v>67</v>
      </c>
      <c r="B69" s="25" t="s">
        <v>35</v>
      </c>
      <c r="C69" s="25" t="s">
        <v>91</v>
      </c>
      <c r="D69" s="1">
        <v>457</v>
      </c>
      <c r="E69" s="1">
        <v>8784</v>
      </c>
      <c r="F69" s="26">
        <v>158</v>
      </c>
      <c r="G69" s="26">
        <v>353</v>
      </c>
      <c r="H69" s="2">
        <v>15.3</v>
      </c>
      <c r="I69" s="1">
        <v>25</v>
      </c>
      <c r="J69" s="16"/>
      <c r="K69" s="16"/>
    </row>
    <row r="70" spans="1:11" x14ac:dyDescent="0.25">
      <c r="A70" s="12">
        <v>68</v>
      </c>
      <c r="B70" s="25" t="s">
        <v>35</v>
      </c>
      <c r="C70" s="25" t="s">
        <v>74</v>
      </c>
      <c r="D70" s="1">
        <v>267</v>
      </c>
      <c r="E70" s="1">
        <v>6773</v>
      </c>
      <c r="F70" s="26">
        <v>56</v>
      </c>
      <c r="G70" s="26">
        <v>335</v>
      </c>
      <c r="H70" s="2">
        <v>15.2</v>
      </c>
      <c r="I70" s="1">
        <v>8</v>
      </c>
      <c r="J70" s="10">
        <v>1</v>
      </c>
      <c r="K70" s="10">
        <v>2</v>
      </c>
    </row>
    <row r="71" spans="1:11" x14ac:dyDescent="0.25">
      <c r="A71" s="12">
        <v>69</v>
      </c>
      <c r="B71" s="25" t="s">
        <v>25</v>
      </c>
      <c r="C71" s="25" t="s">
        <v>81</v>
      </c>
      <c r="D71" s="1">
        <v>190</v>
      </c>
      <c r="E71" s="1">
        <v>2659</v>
      </c>
      <c r="F71" s="26">
        <v>72</v>
      </c>
      <c r="G71" s="26">
        <v>307</v>
      </c>
      <c r="H71" s="2">
        <v>15</v>
      </c>
      <c r="I71" s="10">
        <v>6</v>
      </c>
      <c r="J71" s="1">
        <v>1</v>
      </c>
      <c r="K71" s="11"/>
    </row>
    <row r="72" spans="1:11" x14ac:dyDescent="0.25">
      <c r="A72" s="12">
        <v>70</v>
      </c>
      <c r="B72" s="25" t="s">
        <v>35</v>
      </c>
      <c r="C72" s="25" t="s">
        <v>71</v>
      </c>
      <c r="D72" s="1">
        <v>98</v>
      </c>
      <c r="E72" s="1">
        <v>1553</v>
      </c>
      <c r="F72" s="26">
        <v>60</v>
      </c>
      <c r="G72" s="26">
        <v>220</v>
      </c>
      <c r="H72" s="2">
        <v>14.6</v>
      </c>
      <c r="I72" s="15"/>
      <c r="J72" s="1">
        <v>1</v>
      </c>
      <c r="K72" s="16"/>
    </row>
    <row r="73" spans="1:11" x14ac:dyDescent="0.25">
      <c r="A73" s="12">
        <v>71</v>
      </c>
      <c r="B73" s="25" t="s">
        <v>25</v>
      </c>
      <c r="C73" s="25" t="s">
        <v>33</v>
      </c>
      <c r="D73" s="1">
        <v>232</v>
      </c>
      <c r="E73" s="1">
        <v>4484</v>
      </c>
      <c r="F73" s="26">
        <v>25</v>
      </c>
      <c r="G73" s="26">
        <v>174</v>
      </c>
      <c r="H73" s="2">
        <v>14.4</v>
      </c>
      <c r="I73" s="10">
        <v>5</v>
      </c>
      <c r="J73" s="11"/>
      <c r="K73" s="16"/>
    </row>
    <row r="74" spans="1:11" x14ac:dyDescent="0.25">
      <c r="A74" s="12">
        <v>72</v>
      </c>
      <c r="B74" s="25" t="s">
        <v>35</v>
      </c>
      <c r="C74" s="25" t="s">
        <v>92</v>
      </c>
      <c r="D74" s="1">
        <v>81</v>
      </c>
      <c r="E74" s="1">
        <v>1902</v>
      </c>
      <c r="F74" s="26">
        <v>82</v>
      </c>
      <c r="G74" s="26">
        <v>199</v>
      </c>
      <c r="H74" s="2">
        <v>12.1</v>
      </c>
      <c r="I74" s="10">
        <v>1</v>
      </c>
      <c r="J74" s="1">
        <v>1</v>
      </c>
      <c r="K74" s="10">
        <v>1</v>
      </c>
    </row>
    <row r="75" spans="1:11" x14ac:dyDescent="0.25">
      <c r="A75" s="12">
        <v>73</v>
      </c>
      <c r="B75" s="25" t="s">
        <v>25</v>
      </c>
      <c r="C75" s="25" t="s">
        <v>86</v>
      </c>
      <c r="D75" s="1">
        <v>440</v>
      </c>
      <c r="E75" s="1">
        <v>8293</v>
      </c>
      <c r="F75" s="26">
        <v>215</v>
      </c>
      <c r="G75" s="26">
        <v>797</v>
      </c>
      <c r="H75" s="2">
        <v>11.9</v>
      </c>
      <c r="I75" s="1">
        <v>8</v>
      </c>
      <c r="J75" s="1">
        <v>2</v>
      </c>
      <c r="K75" s="1">
        <v>9</v>
      </c>
    </row>
    <row r="76" spans="1:11" x14ac:dyDescent="0.25">
      <c r="A76" s="12">
        <v>74</v>
      </c>
      <c r="B76" s="25" t="s">
        <v>5</v>
      </c>
      <c r="C76" s="25" t="s">
        <v>60</v>
      </c>
      <c r="D76" s="1">
        <v>1122</v>
      </c>
      <c r="E76" s="1">
        <v>22831</v>
      </c>
      <c r="F76" s="26">
        <v>153</v>
      </c>
      <c r="G76" s="26">
        <v>1542</v>
      </c>
      <c r="H76" s="2">
        <v>11.9</v>
      </c>
      <c r="I76" s="1">
        <v>9</v>
      </c>
      <c r="J76" s="1">
        <v>4</v>
      </c>
      <c r="K76" s="10">
        <v>3</v>
      </c>
    </row>
    <row r="77" spans="1:11" x14ac:dyDescent="0.25">
      <c r="A77" s="12">
        <v>75</v>
      </c>
      <c r="B77" s="25" t="s">
        <v>35</v>
      </c>
      <c r="C77" s="25" t="s">
        <v>93</v>
      </c>
      <c r="D77" s="1">
        <v>286</v>
      </c>
      <c r="E77" s="1">
        <v>5668</v>
      </c>
      <c r="F77" s="26">
        <v>158</v>
      </c>
      <c r="G77" s="26">
        <v>636</v>
      </c>
      <c r="H77" s="2">
        <v>11.6</v>
      </c>
      <c r="I77" s="1">
        <v>4</v>
      </c>
      <c r="J77" s="10">
        <v>1</v>
      </c>
      <c r="K77" s="11"/>
    </row>
    <row r="78" spans="1:11" x14ac:dyDescent="0.25">
      <c r="A78" s="12">
        <v>76</v>
      </c>
      <c r="B78" s="25" t="s">
        <v>14</v>
      </c>
      <c r="C78" s="25" t="s">
        <v>61</v>
      </c>
      <c r="D78" s="1">
        <v>27</v>
      </c>
      <c r="E78" s="1">
        <v>422</v>
      </c>
      <c r="F78" s="26">
        <v>21</v>
      </c>
      <c r="G78" s="26">
        <v>112</v>
      </c>
      <c r="H78" s="2">
        <v>11.6</v>
      </c>
      <c r="I78" s="15"/>
      <c r="J78" s="11"/>
      <c r="K78" s="11"/>
    </row>
    <row r="79" spans="1:11" x14ac:dyDescent="0.25">
      <c r="A79" s="12">
        <v>77</v>
      </c>
      <c r="B79" s="25" t="s">
        <v>35</v>
      </c>
      <c r="C79" s="25" t="s">
        <v>89</v>
      </c>
      <c r="D79" s="1">
        <v>135</v>
      </c>
      <c r="E79" s="1">
        <v>2476</v>
      </c>
      <c r="F79" s="26">
        <v>242</v>
      </c>
      <c r="G79" s="26">
        <v>338</v>
      </c>
      <c r="H79" s="2">
        <v>11</v>
      </c>
      <c r="I79" s="1">
        <v>4</v>
      </c>
      <c r="J79" s="1">
        <v>4</v>
      </c>
      <c r="K79" s="1">
        <v>2</v>
      </c>
    </row>
    <row r="80" spans="1:11" x14ac:dyDescent="0.25">
      <c r="A80" s="12">
        <v>78</v>
      </c>
      <c r="B80" s="25" t="s">
        <v>14</v>
      </c>
      <c r="C80" s="25" t="s">
        <v>55</v>
      </c>
      <c r="D80" s="1">
        <v>181</v>
      </c>
      <c r="E80" s="1">
        <v>3981</v>
      </c>
      <c r="F80" s="26">
        <v>487</v>
      </c>
      <c r="G80" s="26">
        <v>516</v>
      </c>
      <c r="H80" s="2">
        <v>10.9</v>
      </c>
      <c r="I80" s="15"/>
      <c r="J80" s="1">
        <v>2</v>
      </c>
      <c r="K80" s="11"/>
    </row>
    <row r="81" spans="1:11" x14ac:dyDescent="0.25">
      <c r="A81" s="12">
        <v>79</v>
      </c>
      <c r="B81" s="25" t="s">
        <v>37</v>
      </c>
      <c r="C81" s="25" t="s">
        <v>83</v>
      </c>
      <c r="D81" s="1">
        <v>302</v>
      </c>
      <c r="E81" s="1">
        <v>6228</v>
      </c>
      <c r="F81" s="26">
        <v>25</v>
      </c>
      <c r="G81" s="26">
        <v>853</v>
      </c>
      <c r="H81" s="2">
        <v>10.7</v>
      </c>
      <c r="I81" s="10">
        <v>3</v>
      </c>
      <c r="J81" s="10">
        <v>3</v>
      </c>
      <c r="K81" s="10">
        <v>1</v>
      </c>
    </row>
    <row r="82" spans="1:11" x14ac:dyDescent="0.25">
      <c r="A82" s="12">
        <v>80</v>
      </c>
      <c r="B82" s="25" t="s">
        <v>5</v>
      </c>
      <c r="C82" s="25" t="s">
        <v>76</v>
      </c>
      <c r="D82" s="1">
        <v>48</v>
      </c>
      <c r="E82" s="1">
        <v>872</v>
      </c>
      <c r="F82" s="26">
        <v>3</v>
      </c>
      <c r="G82" s="26">
        <v>252</v>
      </c>
      <c r="H82" s="2">
        <v>8.3000000000000007</v>
      </c>
      <c r="I82" s="16"/>
      <c r="J82" s="16"/>
      <c r="K82" s="11"/>
    </row>
    <row r="83" spans="1:11" x14ac:dyDescent="0.25">
      <c r="A83" s="12">
        <v>81</v>
      </c>
      <c r="B83" s="25" t="s">
        <v>37</v>
      </c>
      <c r="C83" s="25" t="s">
        <v>67</v>
      </c>
      <c r="D83" s="1">
        <v>421</v>
      </c>
      <c r="E83" s="1">
        <v>8321</v>
      </c>
      <c r="F83" s="26">
        <v>204</v>
      </c>
      <c r="G83" s="26">
        <v>1054</v>
      </c>
      <c r="H83" s="2">
        <v>8.1</v>
      </c>
      <c r="I83" s="1">
        <v>44</v>
      </c>
      <c r="J83" s="15"/>
      <c r="K83" s="10">
        <v>3</v>
      </c>
    </row>
    <row r="84" spans="1:11" x14ac:dyDescent="0.25">
      <c r="A84" s="12">
        <v>82</v>
      </c>
      <c r="B84" s="25" t="s">
        <v>5</v>
      </c>
      <c r="C84" s="25" t="s">
        <v>88</v>
      </c>
      <c r="D84" s="1">
        <v>91</v>
      </c>
      <c r="E84" s="1">
        <v>1860</v>
      </c>
      <c r="F84" s="26">
        <v>167</v>
      </c>
      <c r="G84" s="26">
        <v>435</v>
      </c>
      <c r="H84" s="2">
        <v>6.9</v>
      </c>
      <c r="I84" s="10">
        <v>6</v>
      </c>
      <c r="J84" s="10">
        <v>1</v>
      </c>
      <c r="K84" s="16"/>
    </row>
    <row r="85" spans="1:11" x14ac:dyDescent="0.25">
      <c r="A85" s="12">
        <v>83</v>
      </c>
      <c r="B85" s="25" t="s">
        <v>25</v>
      </c>
      <c r="C85" s="25" t="s">
        <v>87</v>
      </c>
      <c r="D85" s="1">
        <v>110</v>
      </c>
      <c r="E85" s="1">
        <v>1624</v>
      </c>
      <c r="F85" s="26">
        <v>160</v>
      </c>
      <c r="G85" s="26">
        <v>696</v>
      </c>
      <c r="H85" s="2">
        <v>5</v>
      </c>
      <c r="I85" s="10">
        <v>2</v>
      </c>
      <c r="J85" s="16"/>
      <c r="K85" s="16"/>
    </row>
    <row r="86" spans="1:11" x14ac:dyDescent="0.25">
      <c r="A86" s="12">
        <v>84</v>
      </c>
      <c r="B86" s="25" t="s">
        <v>14</v>
      </c>
      <c r="C86" s="25" t="s">
        <v>78</v>
      </c>
      <c r="D86" s="1">
        <v>6</v>
      </c>
      <c r="E86" s="1">
        <v>154</v>
      </c>
      <c r="F86" s="26">
        <v>66</v>
      </c>
      <c r="G86" s="26">
        <v>60</v>
      </c>
      <c r="H86" s="2">
        <v>5</v>
      </c>
      <c r="I86" s="16"/>
      <c r="J86" s="11"/>
      <c r="K86" s="11"/>
    </row>
    <row r="87" spans="1:11" x14ac:dyDescent="0.25">
      <c r="A87" s="12">
        <v>85</v>
      </c>
      <c r="B87" s="25" t="s">
        <v>14</v>
      </c>
      <c r="C87" s="25" t="s">
        <v>90</v>
      </c>
      <c r="D87" s="1">
        <v>558</v>
      </c>
      <c r="E87" s="1">
        <v>12661</v>
      </c>
      <c r="F87" s="26">
        <v>48</v>
      </c>
      <c r="G87" s="26">
        <v>625</v>
      </c>
      <c r="H87" s="2">
        <v>4</v>
      </c>
      <c r="I87" s="1">
        <v>27</v>
      </c>
      <c r="J87" s="16"/>
      <c r="K87" s="1">
        <v>1</v>
      </c>
    </row>
    <row r="88" spans="1:11" x14ac:dyDescent="0.25">
      <c r="A88" s="12">
        <v>86</v>
      </c>
      <c r="B88" s="25" t="s">
        <v>2</v>
      </c>
      <c r="C88" s="25" t="s">
        <v>94</v>
      </c>
      <c r="D88" s="1">
        <v>69</v>
      </c>
      <c r="E88" s="1">
        <v>1374</v>
      </c>
      <c r="F88" s="26">
        <v>93</v>
      </c>
      <c r="G88" s="26">
        <v>1732</v>
      </c>
      <c r="H88" s="2">
        <v>0.8</v>
      </c>
      <c r="I88" s="16"/>
      <c r="J88" s="16"/>
      <c r="K88" s="11"/>
    </row>
    <row r="89" spans="1:11" x14ac:dyDescent="0.25">
      <c r="A89" s="27" t="s">
        <v>104</v>
      </c>
      <c r="B89" s="27"/>
      <c r="C89" s="27"/>
      <c r="D89" s="24">
        <f>SUBTOTAL(109,Таблица1[Кол-во уроков])</f>
        <v>63674</v>
      </c>
      <c r="E89" s="24">
        <f>SUBTOTAL(109,Таблица1[Просмотров])</f>
        <v>1200113</v>
      </c>
      <c r="F89" s="24">
        <f>SUBTOTAL(109,Таблица1[ Кол-во школ, принявших участие])</f>
        <v>16778</v>
      </c>
      <c r="G89" s="24">
        <f>SUBTOTAL(109,Таблица1[Кол-во школ в регионе всего*])</f>
        <v>41189</v>
      </c>
      <c r="H89" s="28">
        <f>SUBTOTAL(101,Таблица1[% школ от общего])</f>
        <v>30.17674418604652</v>
      </c>
      <c r="I89" s="29">
        <f>SUBTOTAL(109,Таблица1[Кол-во уникальных ссузов])</f>
        <v>684</v>
      </c>
      <c r="J89" s="29">
        <f>SUBTOTAL(109,Таблица1[Кол-во уникальных интернатов])</f>
        <v>172</v>
      </c>
      <c r="K89" s="29">
        <f>SUBTOTAL(109,Таблица1[Кол-во уникальных детских домов])</f>
        <v>73</v>
      </c>
    </row>
  </sheetData>
  <mergeCells count="1">
    <mergeCell ref="A1:K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opLeftCell="A61" workbookViewId="0">
      <selection activeCell="H74" sqref="H74"/>
    </sheetView>
  </sheetViews>
  <sheetFormatPr defaultRowHeight="15" x14ac:dyDescent="0.25"/>
  <cols>
    <col min="1" max="1" width="7.140625" style="8" customWidth="1"/>
    <col min="2" max="2" width="7.7109375" style="8" customWidth="1"/>
    <col min="3" max="3" width="40" style="8" customWidth="1"/>
    <col min="4" max="5" width="14.28515625" style="8" customWidth="1"/>
    <col min="6" max="6" width="15" style="8" customWidth="1"/>
    <col min="7" max="7" width="15" style="14" customWidth="1"/>
    <col min="8" max="8" width="15.5703125" style="9" customWidth="1"/>
    <col min="9" max="9" width="14.28515625" style="8" customWidth="1"/>
    <col min="10" max="10" width="22.28515625" style="8" customWidth="1"/>
    <col min="11" max="16384" width="9.140625" style="8"/>
  </cols>
  <sheetData>
    <row r="1" spans="1:10" ht="30.75" customHeight="1" x14ac:dyDescent="0.25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60" x14ac:dyDescent="0.25">
      <c r="A2" s="5" t="s">
        <v>95</v>
      </c>
      <c r="B2" s="6" t="s">
        <v>0</v>
      </c>
      <c r="C2" s="6" t="s">
        <v>96</v>
      </c>
      <c r="D2" s="6" t="s">
        <v>97</v>
      </c>
      <c r="E2" s="6" t="s">
        <v>1</v>
      </c>
      <c r="F2" s="6" t="s">
        <v>99</v>
      </c>
      <c r="G2" s="13" t="s">
        <v>100</v>
      </c>
      <c r="H2" s="7" t="s">
        <v>101</v>
      </c>
      <c r="I2" s="6" t="s">
        <v>102</v>
      </c>
      <c r="J2" s="6" t="s">
        <v>103</v>
      </c>
    </row>
    <row r="3" spans="1:10" x14ac:dyDescent="0.25">
      <c r="A3" s="12">
        <v>1</v>
      </c>
      <c r="B3" s="30" t="s">
        <v>2</v>
      </c>
      <c r="C3" s="30" t="s">
        <v>3</v>
      </c>
      <c r="D3" s="35">
        <v>5820</v>
      </c>
      <c r="E3" s="35">
        <v>74216</v>
      </c>
      <c r="F3" s="35">
        <v>535</v>
      </c>
      <c r="G3" s="35">
        <v>535</v>
      </c>
      <c r="H3" s="39">
        <v>100</v>
      </c>
      <c r="I3" s="35">
        <v>23</v>
      </c>
      <c r="J3" s="35">
        <v>9</v>
      </c>
    </row>
    <row r="4" spans="1:10" x14ac:dyDescent="0.25">
      <c r="A4" s="12">
        <v>2</v>
      </c>
      <c r="B4" s="30" t="s">
        <v>2</v>
      </c>
      <c r="C4" s="30" t="s">
        <v>4</v>
      </c>
      <c r="D4" s="35">
        <v>1483</v>
      </c>
      <c r="E4" s="35">
        <v>26389</v>
      </c>
      <c r="F4" s="35">
        <v>271</v>
      </c>
      <c r="G4" s="35">
        <v>271</v>
      </c>
      <c r="H4" s="39">
        <v>100</v>
      </c>
      <c r="I4" s="35">
        <v>22</v>
      </c>
      <c r="J4" s="35">
        <v>4</v>
      </c>
    </row>
    <row r="5" spans="1:10" x14ac:dyDescent="0.25">
      <c r="A5" s="12">
        <v>3</v>
      </c>
      <c r="B5" s="30" t="s">
        <v>2</v>
      </c>
      <c r="C5" s="30" t="s">
        <v>7</v>
      </c>
      <c r="D5" s="35">
        <v>1889</v>
      </c>
      <c r="E5" s="35">
        <v>28078</v>
      </c>
      <c r="F5" s="35">
        <v>319</v>
      </c>
      <c r="G5" s="35">
        <v>339</v>
      </c>
      <c r="H5" s="39">
        <v>94.1</v>
      </c>
      <c r="I5" s="35">
        <v>6</v>
      </c>
      <c r="J5" s="35">
        <v>4</v>
      </c>
    </row>
    <row r="6" spans="1:10" x14ac:dyDescent="0.25">
      <c r="A6" s="12">
        <v>4</v>
      </c>
      <c r="B6" s="30" t="s">
        <v>5</v>
      </c>
      <c r="C6" s="30" t="s">
        <v>6</v>
      </c>
      <c r="D6" s="35">
        <v>6055</v>
      </c>
      <c r="E6" s="35">
        <v>90959</v>
      </c>
      <c r="F6" s="35">
        <v>1119</v>
      </c>
      <c r="G6" s="35">
        <v>1215</v>
      </c>
      <c r="H6" s="39">
        <v>92.1</v>
      </c>
      <c r="I6" s="35">
        <v>4</v>
      </c>
      <c r="J6" s="35">
        <v>32</v>
      </c>
    </row>
    <row r="7" spans="1:10" x14ac:dyDescent="0.25">
      <c r="A7" s="12">
        <v>5</v>
      </c>
      <c r="B7" s="30" t="s">
        <v>8</v>
      </c>
      <c r="C7" s="30" t="s">
        <v>9</v>
      </c>
      <c r="D7" s="35">
        <v>7359</v>
      </c>
      <c r="E7" s="35">
        <v>186555</v>
      </c>
      <c r="F7" s="35">
        <v>944</v>
      </c>
      <c r="G7" s="35">
        <v>1115</v>
      </c>
      <c r="H7" s="39">
        <v>84.66</v>
      </c>
      <c r="I7" s="35">
        <v>43</v>
      </c>
      <c r="J7" s="35">
        <v>5</v>
      </c>
    </row>
    <row r="8" spans="1:10" x14ac:dyDescent="0.25">
      <c r="A8" s="12">
        <v>6</v>
      </c>
      <c r="B8" s="30" t="s">
        <v>8</v>
      </c>
      <c r="C8" s="30" t="s">
        <v>10</v>
      </c>
      <c r="D8" s="35">
        <v>1304</v>
      </c>
      <c r="E8" s="35">
        <v>24177</v>
      </c>
      <c r="F8" s="35">
        <v>119</v>
      </c>
      <c r="G8" s="35">
        <v>141</v>
      </c>
      <c r="H8" s="39">
        <v>84.4</v>
      </c>
      <c r="I8" s="35">
        <v>3</v>
      </c>
      <c r="J8" s="35">
        <v>1</v>
      </c>
    </row>
    <row r="9" spans="1:10" x14ac:dyDescent="0.25">
      <c r="A9" s="12">
        <v>7</v>
      </c>
      <c r="B9" s="30" t="s">
        <v>5</v>
      </c>
      <c r="C9" s="30" t="s">
        <v>11</v>
      </c>
      <c r="D9" s="35">
        <v>1771</v>
      </c>
      <c r="E9" s="35">
        <v>30769</v>
      </c>
      <c r="F9" s="35">
        <v>238</v>
      </c>
      <c r="G9" s="35">
        <v>296</v>
      </c>
      <c r="H9" s="39">
        <v>80.41</v>
      </c>
      <c r="I9" s="35">
        <v>18</v>
      </c>
      <c r="J9" s="35">
        <v>1</v>
      </c>
    </row>
    <row r="10" spans="1:10" x14ac:dyDescent="0.25">
      <c r="A10" s="12">
        <v>8</v>
      </c>
      <c r="B10" s="30" t="s">
        <v>5</v>
      </c>
      <c r="C10" s="30" t="s">
        <v>12</v>
      </c>
      <c r="D10" s="35">
        <v>3852</v>
      </c>
      <c r="E10" s="35">
        <v>71587</v>
      </c>
      <c r="F10" s="35">
        <v>640</v>
      </c>
      <c r="G10" s="35">
        <v>814</v>
      </c>
      <c r="H10" s="39">
        <v>78.62</v>
      </c>
      <c r="I10" s="35">
        <v>38</v>
      </c>
      <c r="J10" s="35">
        <v>19</v>
      </c>
    </row>
    <row r="11" spans="1:10" x14ac:dyDescent="0.25">
      <c r="A11" s="12">
        <v>9</v>
      </c>
      <c r="B11" s="30" t="s">
        <v>2</v>
      </c>
      <c r="C11" s="30" t="s">
        <v>13</v>
      </c>
      <c r="D11" s="35">
        <v>1588</v>
      </c>
      <c r="E11" s="35">
        <v>23553</v>
      </c>
      <c r="F11" s="35">
        <v>244</v>
      </c>
      <c r="G11" s="35">
        <v>318</v>
      </c>
      <c r="H11" s="39">
        <v>76.73</v>
      </c>
      <c r="I11" s="35">
        <v>6</v>
      </c>
      <c r="J11" s="35">
        <v>1</v>
      </c>
    </row>
    <row r="12" spans="1:10" x14ac:dyDescent="0.25">
      <c r="A12" s="12">
        <v>10</v>
      </c>
      <c r="B12" s="30" t="s">
        <v>14</v>
      </c>
      <c r="C12" s="30" t="s">
        <v>15</v>
      </c>
      <c r="D12" s="35">
        <v>184</v>
      </c>
      <c r="E12" s="35">
        <v>3092</v>
      </c>
      <c r="F12" s="35">
        <v>26</v>
      </c>
      <c r="G12" s="35">
        <v>35</v>
      </c>
      <c r="H12" s="39">
        <v>74.290000000000006</v>
      </c>
      <c r="I12" s="35">
        <v>3</v>
      </c>
      <c r="J12" s="35">
        <v>2</v>
      </c>
    </row>
    <row r="13" spans="1:10" x14ac:dyDescent="0.25">
      <c r="A13" s="12">
        <v>11</v>
      </c>
      <c r="B13" s="30" t="s">
        <v>5</v>
      </c>
      <c r="C13" s="30" t="s">
        <v>16</v>
      </c>
      <c r="D13" s="35">
        <v>1399</v>
      </c>
      <c r="E13" s="35">
        <v>33262</v>
      </c>
      <c r="F13" s="35">
        <v>385</v>
      </c>
      <c r="G13" s="35">
        <v>571</v>
      </c>
      <c r="H13" s="39">
        <v>67.430000000000007</v>
      </c>
      <c r="I13" s="35">
        <v>10</v>
      </c>
      <c r="J13" s="35">
        <v>3</v>
      </c>
    </row>
    <row r="14" spans="1:10" x14ac:dyDescent="0.25">
      <c r="A14" s="12">
        <v>12</v>
      </c>
      <c r="B14" s="30" t="s">
        <v>18</v>
      </c>
      <c r="C14" s="30" t="s">
        <v>19</v>
      </c>
      <c r="D14" s="35">
        <v>4900</v>
      </c>
      <c r="E14" s="35">
        <v>86351</v>
      </c>
      <c r="F14" s="35">
        <v>774</v>
      </c>
      <c r="G14" s="35">
        <v>1256</v>
      </c>
      <c r="H14" s="39">
        <v>61.62</v>
      </c>
      <c r="I14" s="35">
        <v>7</v>
      </c>
      <c r="J14" s="35">
        <v>10</v>
      </c>
    </row>
    <row r="15" spans="1:10" x14ac:dyDescent="0.25">
      <c r="A15" s="12">
        <v>13</v>
      </c>
      <c r="B15" s="30" t="s">
        <v>8</v>
      </c>
      <c r="C15" s="30" t="s">
        <v>21</v>
      </c>
      <c r="D15" s="35">
        <v>148</v>
      </c>
      <c r="E15" s="35">
        <v>3344</v>
      </c>
      <c r="F15" s="35">
        <v>35</v>
      </c>
      <c r="G15" s="35">
        <v>57</v>
      </c>
      <c r="H15" s="39">
        <v>61.4</v>
      </c>
      <c r="I15" s="35">
        <v>2</v>
      </c>
      <c r="J15" s="35">
        <v>1</v>
      </c>
    </row>
    <row r="16" spans="1:10" x14ac:dyDescent="0.25">
      <c r="A16" s="12">
        <v>14</v>
      </c>
      <c r="B16" s="30" t="s">
        <v>2</v>
      </c>
      <c r="C16" s="30" t="s">
        <v>17</v>
      </c>
      <c r="D16" s="35">
        <v>2654</v>
      </c>
      <c r="E16" s="35">
        <v>38562</v>
      </c>
      <c r="F16" s="35">
        <v>335</v>
      </c>
      <c r="G16" s="35">
        <v>551</v>
      </c>
      <c r="H16" s="39">
        <v>60.8</v>
      </c>
      <c r="I16" s="35">
        <v>11</v>
      </c>
      <c r="J16" s="35">
        <v>5</v>
      </c>
    </row>
    <row r="17" spans="1:10" x14ac:dyDescent="0.25">
      <c r="A17" s="12">
        <v>15</v>
      </c>
      <c r="B17" s="30" t="s">
        <v>8</v>
      </c>
      <c r="C17" s="30" t="s">
        <v>20</v>
      </c>
      <c r="D17" s="35">
        <v>1386</v>
      </c>
      <c r="E17" s="35">
        <v>27473</v>
      </c>
      <c r="F17" s="35">
        <v>307</v>
      </c>
      <c r="G17" s="35">
        <v>522</v>
      </c>
      <c r="H17" s="39">
        <v>58.81</v>
      </c>
      <c r="I17" s="35">
        <v>20</v>
      </c>
      <c r="J17" s="35">
        <v>2</v>
      </c>
    </row>
    <row r="18" spans="1:10" x14ac:dyDescent="0.25">
      <c r="A18" s="12">
        <v>16</v>
      </c>
      <c r="B18" s="30" t="s">
        <v>18</v>
      </c>
      <c r="C18" s="30" t="s">
        <v>24</v>
      </c>
      <c r="D18" s="35">
        <v>2316</v>
      </c>
      <c r="E18" s="35">
        <v>49193</v>
      </c>
      <c r="F18" s="35">
        <v>361</v>
      </c>
      <c r="G18" s="35">
        <v>621</v>
      </c>
      <c r="H18" s="39">
        <v>58.13</v>
      </c>
      <c r="I18" s="35">
        <v>16</v>
      </c>
      <c r="J18" s="35">
        <v>12</v>
      </c>
    </row>
    <row r="19" spans="1:10" x14ac:dyDescent="0.25">
      <c r="A19" s="12">
        <v>17</v>
      </c>
      <c r="B19" s="30" t="s">
        <v>25</v>
      </c>
      <c r="C19" s="30" t="s">
        <v>26</v>
      </c>
      <c r="D19" s="35">
        <v>2590</v>
      </c>
      <c r="E19" s="35">
        <v>48269</v>
      </c>
      <c r="F19" s="35">
        <v>399</v>
      </c>
      <c r="G19" s="35">
        <v>697</v>
      </c>
      <c r="H19" s="39">
        <v>57.25</v>
      </c>
      <c r="I19" s="35">
        <v>47</v>
      </c>
      <c r="J19" s="35">
        <v>4</v>
      </c>
    </row>
    <row r="20" spans="1:10" x14ac:dyDescent="0.25">
      <c r="A20" s="12">
        <v>18</v>
      </c>
      <c r="B20" s="30" t="s">
        <v>2</v>
      </c>
      <c r="C20" s="30" t="s">
        <v>23</v>
      </c>
      <c r="D20" s="35">
        <v>1132</v>
      </c>
      <c r="E20" s="35">
        <v>21513</v>
      </c>
      <c r="F20" s="35">
        <v>208</v>
      </c>
      <c r="G20" s="35">
        <v>367</v>
      </c>
      <c r="H20" s="39">
        <v>56.68</v>
      </c>
      <c r="I20" s="35">
        <v>7</v>
      </c>
      <c r="J20" s="35">
        <v>4</v>
      </c>
    </row>
    <row r="21" spans="1:10" x14ac:dyDescent="0.25">
      <c r="A21" s="12">
        <v>19</v>
      </c>
      <c r="B21" s="30" t="s">
        <v>5</v>
      </c>
      <c r="C21" s="30" t="s">
        <v>22</v>
      </c>
      <c r="D21" s="35">
        <v>870</v>
      </c>
      <c r="E21" s="35">
        <v>14595</v>
      </c>
      <c r="F21" s="35">
        <v>158</v>
      </c>
      <c r="G21" s="35">
        <v>289</v>
      </c>
      <c r="H21" s="39">
        <v>54.67</v>
      </c>
      <c r="I21" s="35">
        <v>8</v>
      </c>
      <c r="J21" s="35">
        <v>1</v>
      </c>
    </row>
    <row r="22" spans="1:10" x14ac:dyDescent="0.25">
      <c r="A22" s="12">
        <v>20</v>
      </c>
      <c r="B22" s="30" t="s">
        <v>18</v>
      </c>
      <c r="C22" s="30" t="s">
        <v>27</v>
      </c>
      <c r="D22" s="35">
        <v>672</v>
      </c>
      <c r="E22" s="35">
        <v>16836</v>
      </c>
      <c r="F22" s="35">
        <v>102</v>
      </c>
      <c r="G22" s="35">
        <v>190</v>
      </c>
      <c r="H22" s="39">
        <v>53.68</v>
      </c>
      <c r="I22" s="35">
        <v>1</v>
      </c>
      <c r="J22" s="35">
        <v>1</v>
      </c>
    </row>
    <row r="23" spans="1:10" x14ac:dyDescent="0.25">
      <c r="A23" s="12">
        <v>21</v>
      </c>
      <c r="B23" s="30" t="s">
        <v>5</v>
      </c>
      <c r="C23" s="30" t="s">
        <v>29</v>
      </c>
      <c r="D23" s="35">
        <v>3636</v>
      </c>
      <c r="E23" s="35">
        <v>62714</v>
      </c>
      <c r="F23" s="35">
        <v>513</v>
      </c>
      <c r="G23" s="35">
        <v>976</v>
      </c>
      <c r="H23" s="39">
        <v>52.56</v>
      </c>
      <c r="I23" s="35">
        <v>24</v>
      </c>
      <c r="J23" s="35">
        <v>4</v>
      </c>
    </row>
    <row r="24" spans="1:10" x14ac:dyDescent="0.25">
      <c r="A24" s="12">
        <v>22</v>
      </c>
      <c r="B24" s="30" t="s">
        <v>5</v>
      </c>
      <c r="C24" s="30" t="s">
        <v>31</v>
      </c>
      <c r="D24" s="35">
        <v>1573</v>
      </c>
      <c r="E24" s="35">
        <v>38703</v>
      </c>
      <c r="F24" s="35">
        <v>366</v>
      </c>
      <c r="G24" s="35">
        <v>713</v>
      </c>
      <c r="H24" s="39">
        <v>51.33</v>
      </c>
      <c r="I24" s="35">
        <v>35</v>
      </c>
      <c r="J24" s="36">
        <v>13</v>
      </c>
    </row>
    <row r="25" spans="1:10" x14ac:dyDescent="0.25">
      <c r="A25" s="12">
        <v>23</v>
      </c>
      <c r="B25" s="30" t="s">
        <v>8</v>
      </c>
      <c r="C25" s="30" t="s">
        <v>28</v>
      </c>
      <c r="D25" s="35">
        <v>353</v>
      </c>
      <c r="E25" s="35">
        <v>6925</v>
      </c>
      <c r="F25" s="35">
        <v>73</v>
      </c>
      <c r="G25" s="35">
        <v>143</v>
      </c>
      <c r="H25" s="39">
        <v>51.05</v>
      </c>
      <c r="I25" s="35">
        <v>3</v>
      </c>
      <c r="J25" s="38"/>
    </row>
    <row r="26" spans="1:10" x14ac:dyDescent="0.25">
      <c r="A26" s="12">
        <v>24</v>
      </c>
      <c r="B26" s="30" t="s">
        <v>18</v>
      </c>
      <c r="C26" s="30" t="s">
        <v>30</v>
      </c>
      <c r="D26" s="35">
        <v>689</v>
      </c>
      <c r="E26" s="35">
        <v>12405</v>
      </c>
      <c r="F26" s="35">
        <v>87</v>
      </c>
      <c r="G26" s="35">
        <v>173</v>
      </c>
      <c r="H26" s="39">
        <v>50.29</v>
      </c>
      <c r="I26" s="35">
        <v>4</v>
      </c>
      <c r="J26" s="38"/>
    </row>
    <row r="27" spans="1:10" x14ac:dyDescent="0.25">
      <c r="A27" s="12">
        <v>25</v>
      </c>
      <c r="B27" s="30" t="s">
        <v>2</v>
      </c>
      <c r="C27" s="30" t="s">
        <v>34</v>
      </c>
      <c r="D27" s="35">
        <v>673</v>
      </c>
      <c r="E27" s="35">
        <v>14583</v>
      </c>
      <c r="F27" s="35">
        <v>142</v>
      </c>
      <c r="G27" s="35">
        <v>287</v>
      </c>
      <c r="H27" s="39">
        <v>49.48</v>
      </c>
      <c r="I27" s="35">
        <v>15</v>
      </c>
      <c r="J27" s="37"/>
    </row>
    <row r="28" spans="1:10" x14ac:dyDescent="0.25">
      <c r="A28" s="12">
        <v>26</v>
      </c>
      <c r="B28" s="30" t="s">
        <v>25</v>
      </c>
      <c r="C28" s="30" t="s">
        <v>33</v>
      </c>
      <c r="D28" s="35">
        <v>679</v>
      </c>
      <c r="E28" s="35">
        <v>13536</v>
      </c>
      <c r="F28" s="35">
        <v>84</v>
      </c>
      <c r="G28" s="35">
        <v>174</v>
      </c>
      <c r="H28" s="39">
        <v>48.28</v>
      </c>
      <c r="I28" s="35">
        <v>9</v>
      </c>
      <c r="J28" s="35">
        <v>1</v>
      </c>
    </row>
    <row r="29" spans="1:10" x14ac:dyDescent="0.25">
      <c r="A29" s="12">
        <v>27</v>
      </c>
      <c r="B29" s="30" t="s">
        <v>37</v>
      </c>
      <c r="C29" s="30" t="s">
        <v>38</v>
      </c>
      <c r="D29" s="35">
        <v>2469</v>
      </c>
      <c r="E29" s="35">
        <v>49144</v>
      </c>
      <c r="F29" s="35">
        <v>193</v>
      </c>
      <c r="G29" s="35">
        <v>414</v>
      </c>
      <c r="H29" s="39">
        <v>46.62</v>
      </c>
      <c r="I29" s="35">
        <v>24</v>
      </c>
      <c r="J29" s="36">
        <v>1</v>
      </c>
    </row>
    <row r="30" spans="1:10" x14ac:dyDescent="0.25">
      <c r="A30" s="12">
        <v>28</v>
      </c>
      <c r="B30" s="30" t="s">
        <v>5</v>
      </c>
      <c r="C30" s="30" t="s">
        <v>42</v>
      </c>
      <c r="D30" s="35">
        <v>1605</v>
      </c>
      <c r="E30" s="35">
        <v>24436</v>
      </c>
      <c r="F30" s="35">
        <v>196</v>
      </c>
      <c r="G30" s="35">
        <v>421</v>
      </c>
      <c r="H30" s="39">
        <v>46.56</v>
      </c>
      <c r="I30" s="35">
        <v>14</v>
      </c>
      <c r="J30" s="37"/>
    </row>
    <row r="31" spans="1:10" x14ac:dyDescent="0.25">
      <c r="A31" s="12">
        <v>29</v>
      </c>
      <c r="B31" s="30" t="s">
        <v>35</v>
      </c>
      <c r="C31" s="30" t="s">
        <v>36</v>
      </c>
      <c r="D31" s="35">
        <v>426</v>
      </c>
      <c r="E31" s="35">
        <v>9044</v>
      </c>
      <c r="F31" s="35">
        <v>71</v>
      </c>
      <c r="G31" s="35">
        <v>153</v>
      </c>
      <c r="H31" s="39">
        <v>46.41</v>
      </c>
      <c r="I31" s="35">
        <v>9</v>
      </c>
      <c r="J31" s="35">
        <v>3</v>
      </c>
    </row>
    <row r="32" spans="1:10" x14ac:dyDescent="0.25">
      <c r="A32" s="12">
        <v>30</v>
      </c>
      <c r="B32" s="30" t="s">
        <v>14</v>
      </c>
      <c r="C32" s="30" t="s">
        <v>39</v>
      </c>
      <c r="D32" s="35">
        <v>914</v>
      </c>
      <c r="E32" s="35">
        <v>14061</v>
      </c>
      <c r="F32" s="35">
        <v>152</v>
      </c>
      <c r="G32" s="35">
        <v>328</v>
      </c>
      <c r="H32" s="39">
        <v>46.34</v>
      </c>
      <c r="I32" s="35">
        <v>25</v>
      </c>
      <c r="J32" s="35">
        <v>21</v>
      </c>
    </row>
    <row r="33" spans="1:10" x14ac:dyDescent="0.25">
      <c r="A33" s="12">
        <v>31</v>
      </c>
      <c r="B33" s="30" t="s">
        <v>2</v>
      </c>
      <c r="C33" s="30" t="s">
        <v>32</v>
      </c>
      <c r="D33" s="35">
        <v>668</v>
      </c>
      <c r="E33" s="35">
        <v>10733</v>
      </c>
      <c r="F33" s="35">
        <v>116</v>
      </c>
      <c r="G33" s="35">
        <v>251</v>
      </c>
      <c r="H33" s="39">
        <v>46.22</v>
      </c>
      <c r="I33" s="35">
        <v>10</v>
      </c>
      <c r="J33" s="35">
        <v>1</v>
      </c>
    </row>
    <row r="34" spans="1:10" x14ac:dyDescent="0.25">
      <c r="A34" s="12">
        <v>32</v>
      </c>
      <c r="B34" s="30" t="s">
        <v>2</v>
      </c>
      <c r="C34" s="30" t="s">
        <v>41</v>
      </c>
      <c r="D34" s="35">
        <v>1898</v>
      </c>
      <c r="E34" s="35">
        <v>41223</v>
      </c>
      <c r="F34" s="35">
        <v>159</v>
      </c>
      <c r="G34" s="35">
        <v>348</v>
      </c>
      <c r="H34" s="39">
        <v>45.69</v>
      </c>
      <c r="I34" s="35">
        <v>24</v>
      </c>
      <c r="J34" s="36">
        <v>6</v>
      </c>
    </row>
    <row r="35" spans="1:10" x14ac:dyDescent="0.25">
      <c r="A35" s="12">
        <v>33</v>
      </c>
      <c r="B35" s="30" t="s">
        <v>8</v>
      </c>
      <c r="C35" s="30" t="s">
        <v>44</v>
      </c>
      <c r="D35" s="35">
        <v>753</v>
      </c>
      <c r="E35" s="35">
        <v>12534</v>
      </c>
      <c r="F35" s="35">
        <v>118</v>
      </c>
      <c r="G35" s="35">
        <v>262</v>
      </c>
      <c r="H35" s="39">
        <v>45.04</v>
      </c>
      <c r="I35" s="36">
        <v>3</v>
      </c>
      <c r="J35" s="37"/>
    </row>
    <row r="36" spans="1:10" x14ac:dyDescent="0.25">
      <c r="A36" s="12">
        <v>34</v>
      </c>
      <c r="B36" s="30" t="s">
        <v>14</v>
      </c>
      <c r="C36" s="30" t="s">
        <v>46</v>
      </c>
      <c r="D36" s="35">
        <v>156</v>
      </c>
      <c r="E36" s="35">
        <v>2649</v>
      </c>
      <c r="F36" s="35">
        <v>24</v>
      </c>
      <c r="G36" s="35">
        <v>55</v>
      </c>
      <c r="H36" s="39">
        <v>43.64</v>
      </c>
      <c r="I36" s="37"/>
      <c r="J36" s="35">
        <v>1</v>
      </c>
    </row>
    <row r="37" spans="1:10" x14ac:dyDescent="0.25">
      <c r="A37" s="12">
        <v>35</v>
      </c>
      <c r="B37" s="30" t="s">
        <v>2</v>
      </c>
      <c r="C37" s="30" t="s">
        <v>40</v>
      </c>
      <c r="D37" s="35">
        <v>525</v>
      </c>
      <c r="E37" s="35">
        <v>10515</v>
      </c>
      <c r="F37" s="35">
        <v>138</v>
      </c>
      <c r="G37" s="35">
        <v>326</v>
      </c>
      <c r="H37" s="39">
        <v>42.33</v>
      </c>
      <c r="I37" s="35">
        <v>17</v>
      </c>
      <c r="J37" s="35">
        <v>2</v>
      </c>
    </row>
    <row r="38" spans="1:10" x14ac:dyDescent="0.25">
      <c r="A38" s="12">
        <v>36</v>
      </c>
      <c r="B38" s="30" t="s">
        <v>37</v>
      </c>
      <c r="C38" s="30" t="s">
        <v>48</v>
      </c>
      <c r="D38" s="35">
        <v>894</v>
      </c>
      <c r="E38" s="35">
        <v>17564</v>
      </c>
      <c r="F38" s="35">
        <v>164</v>
      </c>
      <c r="G38" s="35">
        <v>392</v>
      </c>
      <c r="H38" s="39">
        <v>41.84</v>
      </c>
      <c r="I38" s="35">
        <v>25</v>
      </c>
      <c r="J38" s="35">
        <v>4</v>
      </c>
    </row>
    <row r="39" spans="1:10" x14ac:dyDescent="0.25">
      <c r="A39" s="12">
        <v>37</v>
      </c>
      <c r="B39" s="30" t="s">
        <v>2</v>
      </c>
      <c r="C39" s="30" t="s">
        <v>47</v>
      </c>
      <c r="D39" s="35">
        <v>1058</v>
      </c>
      <c r="E39" s="35">
        <v>18848</v>
      </c>
      <c r="F39" s="35">
        <v>198</v>
      </c>
      <c r="G39" s="35">
        <v>474</v>
      </c>
      <c r="H39" s="39">
        <v>41.77</v>
      </c>
      <c r="I39" s="35">
        <v>18</v>
      </c>
      <c r="J39" s="35">
        <v>2</v>
      </c>
    </row>
    <row r="40" spans="1:10" x14ac:dyDescent="0.25">
      <c r="A40" s="12">
        <v>38</v>
      </c>
      <c r="B40" s="30" t="s">
        <v>2</v>
      </c>
      <c r="C40" s="30" t="s">
        <v>49</v>
      </c>
      <c r="D40" s="35">
        <v>837</v>
      </c>
      <c r="E40" s="35">
        <v>16125</v>
      </c>
      <c r="F40" s="35">
        <v>174</v>
      </c>
      <c r="G40" s="35">
        <v>441</v>
      </c>
      <c r="H40" s="39">
        <v>39.46</v>
      </c>
      <c r="I40" s="36">
        <v>19</v>
      </c>
      <c r="J40" s="35">
        <v>1</v>
      </c>
    </row>
    <row r="41" spans="1:10" x14ac:dyDescent="0.25">
      <c r="A41" s="12">
        <v>39</v>
      </c>
      <c r="B41" s="30" t="s">
        <v>18</v>
      </c>
      <c r="C41" s="30" t="s">
        <v>43</v>
      </c>
      <c r="D41" s="35">
        <v>654</v>
      </c>
      <c r="E41" s="35">
        <v>15805</v>
      </c>
      <c r="F41" s="35">
        <v>100</v>
      </c>
      <c r="G41" s="35">
        <v>265</v>
      </c>
      <c r="H41" s="39">
        <v>37.74</v>
      </c>
      <c r="I41" s="37"/>
      <c r="J41" s="36">
        <v>1</v>
      </c>
    </row>
    <row r="42" spans="1:10" x14ac:dyDescent="0.25">
      <c r="A42" s="12">
        <v>40</v>
      </c>
      <c r="B42" s="30" t="s">
        <v>37</v>
      </c>
      <c r="C42" s="30" t="s">
        <v>98</v>
      </c>
      <c r="D42" s="35">
        <v>593</v>
      </c>
      <c r="E42" s="35">
        <v>13667</v>
      </c>
      <c r="F42" s="35">
        <v>100</v>
      </c>
      <c r="G42" s="35">
        <v>269</v>
      </c>
      <c r="H42" s="39">
        <v>37.17</v>
      </c>
      <c r="I42" s="35">
        <v>7</v>
      </c>
      <c r="J42" s="37"/>
    </row>
    <row r="43" spans="1:10" x14ac:dyDescent="0.25">
      <c r="A43" s="12">
        <v>41</v>
      </c>
      <c r="B43" s="30" t="s">
        <v>2</v>
      </c>
      <c r="C43" s="30" t="s">
        <v>50</v>
      </c>
      <c r="D43" s="35">
        <v>1200</v>
      </c>
      <c r="E43" s="35">
        <v>22536</v>
      </c>
      <c r="F43" s="35">
        <v>166</v>
      </c>
      <c r="G43" s="35">
        <v>449</v>
      </c>
      <c r="H43" s="39">
        <v>36.97</v>
      </c>
      <c r="I43" s="35">
        <v>16</v>
      </c>
      <c r="J43" s="35">
        <v>3</v>
      </c>
    </row>
    <row r="44" spans="1:10" x14ac:dyDescent="0.25">
      <c r="A44" s="12">
        <v>42</v>
      </c>
      <c r="B44" s="30" t="s">
        <v>5</v>
      </c>
      <c r="C44" s="30" t="s">
        <v>52</v>
      </c>
      <c r="D44" s="35">
        <v>743</v>
      </c>
      <c r="E44" s="35">
        <v>13980</v>
      </c>
      <c r="F44" s="35">
        <v>147</v>
      </c>
      <c r="G44" s="35">
        <v>417</v>
      </c>
      <c r="H44" s="39">
        <v>35.25</v>
      </c>
      <c r="I44" s="35">
        <v>8</v>
      </c>
      <c r="J44" s="36">
        <v>1</v>
      </c>
    </row>
    <row r="45" spans="1:10" x14ac:dyDescent="0.25">
      <c r="A45" s="12">
        <v>43</v>
      </c>
      <c r="B45" s="30" t="s">
        <v>35</v>
      </c>
      <c r="C45" s="30" t="s">
        <v>45</v>
      </c>
      <c r="D45" s="35">
        <v>48</v>
      </c>
      <c r="E45" s="35">
        <v>946</v>
      </c>
      <c r="F45" s="35">
        <v>9</v>
      </c>
      <c r="G45" s="35">
        <v>26</v>
      </c>
      <c r="H45" s="39">
        <v>34.619999999999997</v>
      </c>
      <c r="I45" s="35">
        <v>1</v>
      </c>
      <c r="J45" s="37"/>
    </row>
    <row r="46" spans="1:10" x14ac:dyDescent="0.25">
      <c r="A46" s="12">
        <v>44</v>
      </c>
      <c r="B46" s="30" t="s">
        <v>8</v>
      </c>
      <c r="C46" s="30" t="s">
        <v>54</v>
      </c>
      <c r="D46" s="35">
        <v>2764</v>
      </c>
      <c r="E46" s="35">
        <v>61612</v>
      </c>
      <c r="F46" s="35">
        <v>372</v>
      </c>
      <c r="G46" s="35">
        <v>1086</v>
      </c>
      <c r="H46" s="39">
        <v>34.25</v>
      </c>
      <c r="I46" s="36">
        <v>24</v>
      </c>
      <c r="J46" s="35">
        <v>20</v>
      </c>
    </row>
    <row r="47" spans="1:10" x14ac:dyDescent="0.25">
      <c r="A47" s="12">
        <v>45</v>
      </c>
      <c r="B47" s="30" t="s">
        <v>18</v>
      </c>
      <c r="C47" s="30" t="s">
        <v>53</v>
      </c>
      <c r="D47" s="35">
        <v>214</v>
      </c>
      <c r="E47" s="35">
        <v>4853</v>
      </c>
      <c r="F47" s="35">
        <v>42</v>
      </c>
      <c r="G47" s="35">
        <v>129</v>
      </c>
      <c r="H47" s="39">
        <v>32.56</v>
      </c>
      <c r="I47" s="37"/>
      <c r="J47" s="35">
        <v>1</v>
      </c>
    </row>
    <row r="48" spans="1:10" x14ac:dyDescent="0.25">
      <c r="A48" s="12">
        <v>46</v>
      </c>
      <c r="B48" s="30" t="s">
        <v>14</v>
      </c>
      <c r="C48" s="30" t="s">
        <v>55</v>
      </c>
      <c r="D48" s="35">
        <v>843</v>
      </c>
      <c r="E48" s="35">
        <v>16148</v>
      </c>
      <c r="F48" s="35">
        <v>162</v>
      </c>
      <c r="G48" s="35">
        <v>516</v>
      </c>
      <c r="H48" s="39">
        <v>31.4</v>
      </c>
      <c r="I48" s="35">
        <v>9</v>
      </c>
      <c r="J48" s="35">
        <v>1</v>
      </c>
    </row>
    <row r="49" spans="1:10" x14ac:dyDescent="0.25">
      <c r="A49" s="12">
        <v>47</v>
      </c>
      <c r="B49" s="30" t="s">
        <v>35</v>
      </c>
      <c r="C49" s="30" t="s">
        <v>56</v>
      </c>
      <c r="D49" s="35">
        <v>843</v>
      </c>
      <c r="E49" s="35">
        <v>16621</v>
      </c>
      <c r="F49" s="35">
        <v>54</v>
      </c>
      <c r="G49" s="35">
        <v>175</v>
      </c>
      <c r="H49" s="39">
        <v>30.86</v>
      </c>
      <c r="I49" s="35">
        <v>10</v>
      </c>
      <c r="J49" s="35">
        <v>3</v>
      </c>
    </row>
    <row r="50" spans="1:10" x14ac:dyDescent="0.25">
      <c r="A50" s="12">
        <v>48</v>
      </c>
      <c r="B50" s="30" t="s">
        <v>2</v>
      </c>
      <c r="C50" s="30" t="s">
        <v>59</v>
      </c>
      <c r="D50" s="35">
        <v>1168</v>
      </c>
      <c r="E50" s="35">
        <v>19786</v>
      </c>
      <c r="F50" s="35">
        <v>217</v>
      </c>
      <c r="G50" s="35">
        <v>733</v>
      </c>
      <c r="H50" s="39">
        <v>29.6</v>
      </c>
      <c r="I50" s="35">
        <v>22</v>
      </c>
      <c r="J50" s="35">
        <v>4</v>
      </c>
    </row>
    <row r="51" spans="1:10" x14ac:dyDescent="0.25">
      <c r="A51" s="12">
        <v>49</v>
      </c>
      <c r="B51" s="30" t="s">
        <v>14</v>
      </c>
      <c r="C51" s="30" t="s">
        <v>61</v>
      </c>
      <c r="D51" s="35">
        <v>125</v>
      </c>
      <c r="E51" s="35">
        <v>2152</v>
      </c>
      <c r="F51" s="35">
        <v>33</v>
      </c>
      <c r="G51" s="35">
        <v>112</v>
      </c>
      <c r="H51" s="39">
        <v>29.46</v>
      </c>
      <c r="I51" s="36">
        <v>3</v>
      </c>
      <c r="J51" s="36">
        <v>1</v>
      </c>
    </row>
    <row r="52" spans="1:10" x14ac:dyDescent="0.25">
      <c r="A52" s="12">
        <v>50</v>
      </c>
      <c r="B52" s="30" t="s">
        <v>18</v>
      </c>
      <c r="C52" s="30" t="s">
        <v>51</v>
      </c>
      <c r="D52" s="35">
        <v>1388</v>
      </c>
      <c r="E52" s="35">
        <v>32490</v>
      </c>
      <c r="F52" s="35">
        <v>140</v>
      </c>
      <c r="G52" s="35">
        <v>479</v>
      </c>
      <c r="H52" s="39">
        <v>29.23</v>
      </c>
      <c r="I52" s="37"/>
      <c r="J52" s="37"/>
    </row>
    <row r="53" spans="1:10" x14ac:dyDescent="0.25">
      <c r="A53" s="12">
        <v>51</v>
      </c>
      <c r="B53" s="30" t="s">
        <v>14</v>
      </c>
      <c r="C53" s="30" t="s">
        <v>57</v>
      </c>
      <c r="D53" s="35">
        <v>263</v>
      </c>
      <c r="E53" s="35">
        <v>3625</v>
      </c>
      <c r="F53" s="35">
        <v>44</v>
      </c>
      <c r="G53" s="35">
        <v>156</v>
      </c>
      <c r="H53" s="39">
        <v>28.21</v>
      </c>
      <c r="I53" s="35">
        <v>1</v>
      </c>
      <c r="J53" s="35">
        <v>1</v>
      </c>
    </row>
    <row r="54" spans="1:10" x14ac:dyDescent="0.25">
      <c r="A54" s="12">
        <v>52</v>
      </c>
      <c r="B54" s="30" t="s">
        <v>14</v>
      </c>
      <c r="C54" s="30" t="s">
        <v>58</v>
      </c>
      <c r="D54" s="35">
        <v>410</v>
      </c>
      <c r="E54" s="35">
        <v>7397</v>
      </c>
      <c r="F54" s="35">
        <v>83</v>
      </c>
      <c r="G54" s="35">
        <v>295</v>
      </c>
      <c r="H54" s="39">
        <v>28.14</v>
      </c>
      <c r="I54" s="36">
        <v>5</v>
      </c>
      <c r="J54" s="35">
        <v>1</v>
      </c>
    </row>
    <row r="55" spans="1:10" x14ac:dyDescent="0.25">
      <c r="A55" s="12">
        <v>53</v>
      </c>
      <c r="B55" s="30" t="s">
        <v>37</v>
      </c>
      <c r="C55" s="30" t="s">
        <v>62</v>
      </c>
      <c r="D55" s="35">
        <v>106</v>
      </c>
      <c r="E55" s="35">
        <v>1709</v>
      </c>
      <c r="F55" s="35">
        <v>35</v>
      </c>
      <c r="G55" s="35">
        <v>129</v>
      </c>
      <c r="H55" s="39">
        <v>27.13</v>
      </c>
      <c r="I55" s="37"/>
      <c r="J55" s="35">
        <v>3</v>
      </c>
    </row>
    <row r="56" spans="1:10" x14ac:dyDescent="0.25">
      <c r="A56" s="12">
        <v>54</v>
      </c>
      <c r="B56" s="30" t="s">
        <v>5</v>
      </c>
      <c r="C56" s="30" t="s">
        <v>63</v>
      </c>
      <c r="D56" s="35">
        <v>747</v>
      </c>
      <c r="E56" s="35">
        <v>13392</v>
      </c>
      <c r="F56" s="35">
        <v>230</v>
      </c>
      <c r="G56" s="35">
        <v>857</v>
      </c>
      <c r="H56" s="39">
        <v>26.84</v>
      </c>
      <c r="I56" s="35">
        <v>7</v>
      </c>
      <c r="J56" s="35">
        <v>6</v>
      </c>
    </row>
    <row r="57" spans="1:10" x14ac:dyDescent="0.25">
      <c r="A57" s="12">
        <v>55</v>
      </c>
      <c r="B57" s="30" t="s">
        <v>35</v>
      </c>
      <c r="C57" s="30" t="s">
        <v>64</v>
      </c>
      <c r="D57" s="35">
        <v>241</v>
      </c>
      <c r="E57" s="35">
        <v>6126</v>
      </c>
      <c r="F57" s="35">
        <v>44</v>
      </c>
      <c r="G57" s="35">
        <v>165</v>
      </c>
      <c r="H57" s="39">
        <v>26.67</v>
      </c>
      <c r="I57" s="35">
        <v>2</v>
      </c>
      <c r="J57" s="36">
        <v>2</v>
      </c>
    </row>
    <row r="58" spans="1:10" x14ac:dyDescent="0.25">
      <c r="A58" s="12">
        <v>56</v>
      </c>
      <c r="B58" s="30" t="s">
        <v>35</v>
      </c>
      <c r="C58" s="30" t="s">
        <v>65</v>
      </c>
      <c r="D58" s="35">
        <v>566</v>
      </c>
      <c r="E58" s="35">
        <v>10163</v>
      </c>
      <c r="F58" s="35">
        <v>92</v>
      </c>
      <c r="G58" s="35">
        <v>350</v>
      </c>
      <c r="H58" s="39">
        <v>26.29</v>
      </c>
      <c r="I58" s="35">
        <v>5</v>
      </c>
      <c r="J58" s="37"/>
    </row>
    <row r="59" spans="1:10" x14ac:dyDescent="0.25">
      <c r="A59" s="12">
        <v>57</v>
      </c>
      <c r="B59" s="30" t="s">
        <v>37</v>
      </c>
      <c r="C59" s="30" t="s">
        <v>67</v>
      </c>
      <c r="D59" s="35">
        <v>1279</v>
      </c>
      <c r="E59" s="35">
        <v>25395</v>
      </c>
      <c r="F59" s="35">
        <v>274</v>
      </c>
      <c r="G59" s="35">
        <v>1054</v>
      </c>
      <c r="H59" s="39">
        <v>26</v>
      </c>
      <c r="I59" s="35">
        <v>54</v>
      </c>
      <c r="J59" s="35">
        <v>11</v>
      </c>
    </row>
    <row r="60" spans="1:10" x14ac:dyDescent="0.25">
      <c r="A60" s="12">
        <v>58</v>
      </c>
      <c r="B60" s="30" t="s">
        <v>5</v>
      </c>
      <c r="C60" s="30" t="s">
        <v>60</v>
      </c>
      <c r="D60" s="35">
        <v>1966</v>
      </c>
      <c r="E60" s="35">
        <v>40154</v>
      </c>
      <c r="F60" s="35">
        <v>399</v>
      </c>
      <c r="G60" s="35">
        <v>1542</v>
      </c>
      <c r="H60" s="39">
        <v>25.88</v>
      </c>
      <c r="I60" s="35">
        <v>32</v>
      </c>
      <c r="J60" s="35">
        <v>15</v>
      </c>
    </row>
    <row r="61" spans="1:10" x14ac:dyDescent="0.25">
      <c r="A61" s="12">
        <v>59</v>
      </c>
      <c r="B61" s="30" t="s">
        <v>2</v>
      </c>
      <c r="C61" s="30" t="s">
        <v>69</v>
      </c>
      <c r="D61" s="35">
        <v>1354</v>
      </c>
      <c r="E61" s="35">
        <v>31789</v>
      </c>
      <c r="F61" s="35">
        <v>343</v>
      </c>
      <c r="G61" s="35">
        <v>1356</v>
      </c>
      <c r="H61" s="39">
        <v>25.29</v>
      </c>
      <c r="I61" s="35">
        <v>9</v>
      </c>
      <c r="J61" s="35">
        <v>7</v>
      </c>
    </row>
    <row r="62" spans="1:10" x14ac:dyDescent="0.25">
      <c r="A62" s="12">
        <v>60</v>
      </c>
      <c r="B62" s="30" t="s">
        <v>5</v>
      </c>
      <c r="C62" s="30" t="s">
        <v>66</v>
      </c>
      <c r="D62" s="35">
        <v>737</v>
      </c>
      <c r="E62" s="35">
        <v>13658</v>
      </c>
      <c r="F62" s="35">
        <v>148</v>
      </c>
      <c r="G62" s="35">
        <v>587</v>
      </c>
      <c r="H62" s="39">
        <v>25.21</v>
      </c>
      <c r="I62" s="35">
        <v>12</v>
      </c>
      <c r="J62" s="35">
        <v>2</v>
      </c>
    </row>
    <row r="63" spans="1:10" x14ac:dyDescent="0.25">
      <c r="A63" s="12">
        <v>61</v>
      </c>
      <c r="B63" s="30" t="s">
        <v>14</v>
      </c>
      <c r="C63" s="30" t="s">
        <v>68</v>
      </c>
      <c r="D63" s="35">
        <v>734</v>
      </c>
      <c r="E63" s="35">
        <v>11820</v>
      </c>
      <c r="F63" s="35">
        <v>137</v>
      </c>
      <c r="G63" s="35">
        <v>561</v>
      </c>
      <c r="H63" s="39">
        <v>24.42</v>
      </c>
      <c r="I63" s="35">
        <v>5</v>
      </c>
      <c r="J63" s="35">
        <v>9</v>
      </c>
    </row>
    <row r="64" spans="1:10" x14ac:dyDescent="0.25">
      <c r="A64" s="12">
        <v>62</v>
      </c>
      <c r="B64" s="30" t="s">
        <v>35</v>
      </c>
      <c r="C64" s="30" t="s">
        <v>71</v>
      </c>
      <c r="D64" s="35">
        <v>298</v>
      </c>
      <c r="E64" s="35">
        <v>5781</v>
      </c>
      <c r="F64" s="35">
        <v>53</v>
      </c>
      <c r="G64" s="35">
        <v>220</v>
      </c>
      <c r="H64" s="39">
        <v>24.09</v>
      </c>
      <c r="I64" s="35">
        <v>10</v>
      </c>
      <c r="J64" s="36">
        <v>3</v>
      </c>
    </row>
    <row r="65" spans="1:10" x14ac:dyDescent="0.25">
      <c r="A65" s="12">
        <v>63</v>
      </c>
      <c r="B65" s="30" t="s">
        <v>25</v>
      </c>
      <c r="C65" s="30" t="s">
        <v>73</v>
      </c>
      <c r="D65" s="35">
        <v>196</v>
      </c>
      <c r="E65" s="35">
        <v>4382</v>
      </c>
      <c r="F65" s="35">
        <v>40</v>
      </c>
      <c r="G65" s="35">
        <v>179</v>
      </c>
      <c r="H65" s="39">
        <v>22.35</v>
      </c>
      <c r="I65" s="35">
        <v>4</v>
      </c>
      <c r="J65" s="37"/>
    </row>
    <row r="66" spans="1:10" x14ac:dyDescent="0.25">
      <c r="A66" s="12">
        <v>64</v>
      </c>
      <c r="B66" s="30" t="s">
        <v>25</v>
      </c>
      <c r="C66" s="30" t="s">
        <v>70</v>
      </c>
      <c r="D66" s="35">
        <v>864</v>
      </c>
      <c r="E66" s="35">
        <v>12313</v>
      </c>
      <c r="F66" s="35">
        <v>203</v>
      </c>
      <c r="G66" s="35">
        <v>936</v>
      </c>
      <c r="H66" s="39">
        <v>21.69</v>
      </c>
      <c r="I66" s="36">
        <v>7</v>
      </c>
      <c r="J66" s="36">
        <v>8</v>
      </c>
    </row>
    <row r="67" spans="1:10" x14ac:dyDescent="0.25">
      <c r="A67" s="12">
        <v>65</v>
      </c>
      <c r="B67" s="30" t="s">
        <v>2</v>
      </c>
      <c r="C67" s="30" t="s">
        <v>80</v>
      </c>
      <c r="D67" s="35">
        <v>18</v>
      </c>
      <c r="E67" s="35">
        <v>260</v>
      </c>
      <c r="F67" s="35">
        <v>3</v>
      </c>
      <c r="G67" s="35">
        <v>14</v>
      </c>
      <c r="H67" s="39">
        <v>21.43</v>
      </c>
      <c r="I67" s="37"/>
      <c r="J67" s="38"/>
    </row>
    <row r="68" spans="1:10" x14ac:dyDescent="0.25">
      <c r="A68" s="12">
        <v>66</v>
      </c>
      <c r="B68" s="30" t="s">
        <v>2</v>
      </c>
      <c r="C68" s="30" t="s">
        <v>72</v>
      </c>
      <c r="D68" s="35">
        <v>229</v>
      </c>
      <c r="E68" s="35">
        <v>4230</v>
      </c>
      <c r="F68" s="35">
        <v>62</v>
      </c>
      <c r="G68" s="35">
        <v>291</v>
      </c>
      <c r="H68" s="39">
        <v>21.31</v>
      </c>
      <c r="I68" s="35">
        <v>6</v>
      </c>
      <c r="J68" s="38"/>
    </row>
    <row r="69" spans="1:10" x14ac:dyDescent="0.25">
      <c r="A69" s="12">
        <v>67</v>
      </c>
      <c r="B69" s="30" t="s">
        <v>35</v>
      </c>
      <c r="C69" s="30" t="s">
        <v>74</v>
      </c>
      <c r="D69" s="35">
        <v>461</v>
      </c>
      <c r="E69" s="35">
        <v>10237</v>
      </c>
      <c r="F69" s="35">
        <v>67</v>
      </c>
      <c r="G69" s="35">
        <v>324</v>
      </c>
      <c r="H69" s="39">
        <v>20.68</v>
      </c>
      <c r="I69" s="35">
        <v>6</v>
      </c>
      <c r="J69" s="37"/>
    </row>
    <row r="70" spans="1:10" x14ac:dyDescent="0.25">
      <c r="A70" s="12">
        <v>68</v>
      </c>
      <c r="B70" s="30" t="s">
        <v>25</v>
      </c>
      <c r="C70" s="30" t="s">
        <v>79</v>
      </c>
      <c r="D70" s="35">
        <v>1682</v>
      </c>
      <c r="E70" s="35">
        <v>34438</v>
      </c>
      <c r="F70" s="35">
        <v>133</v>
      </c>
      <c r="G70" s="35">
        <v>661</v>
      </c>
      <c r="H70" s="39">
        <v>20.12</v>
      </c>
      <c r="I70" s="35">
        <v>48</v>
      </c>
      <c r="J70" s="35">
        <v>7</v>
      </c>
    </row>
    <row r="71" spans="1:10" x14ac:dyDescent="0.25">
      <c r="A71" s="12">
        <v>69</v>
      </c>
      <c r="B71" s="30" t="s">
        <v>8</v>
      </c>
      <c r="C71" s="30" t="s">
        <v>77</v>
      </c>
      <c r="D71" s="35">
        <v>851</v>
      </c>
      <c r="E71" s="35">
        <v>18587</v>
      </c>
      <c r="F71" s="35">
        <v>104</v>
      </c>
      <c r="G71" s="35">
        <v>518</v>
      </c>
      <c r="H71" s="39">
        <v>20.079999999999998</v>
      </c>
      <c r="I71" s="35">
        <v>4</v>
      </c>
      <c r="J71" s="35">
        <v>1</v>
      </c>
    </row>
    <row r="72" spans="1:10" x14ac:dyDescent="0.25">
      <c r="A72" s="12">
        <v>70</v>
      </c>
      <c r="B72" s="30" t="s">
        <v>14</v>
      </c>
      <c r="C72" s="30" t="s">
        <v>75</v>
      </c>
      <c r="D72" s="35">
        <v>440</v>
      </c>
      <c r="E72" s="35">
        <v>9342</v>
      </c>
      <c r="F72" s="35">
        <v>93</v>
      </c>
      <c r="G72" s="35">
        <v>467</v>
      </c>
      <c r="H72" s="39">
        <v>19.91</v>
      </c>
      <c r="I72" s="36">
        <v>5</v>
      </c>
      <c r="J72" s="36">
        <v>1</v>
      </c>
    </row>
    <row r="73" spans="1:10" x14ac:dyDescent="0.25">
      <c r="A73" s="12">
        <v>71</v>
      </c>
      <c r="B73" s="30" t="s">
        <v>14</v>
      </c>
      <c r="C73" s="30" t="s">
        <v>78</v>
      </c>
      <c r="D73" s="35">
        <v>55</v>
      </c>
      <c r="E73" s="35">
        <v>989</v>
      </c>
      <c r="F73" s="35">
        <v>11</v>
      </c>
      <c r="G73" s="35">
        <v>56</v>
      </c>
      <c r="H73" s="39">
        <v>19.600000000000001</v>
      </c>
      <c r="I73" s="37"/>
      <c r="J73" s="37"/>
    </row>
    <row r="74" spans="1:10" x14ac:dyDescent="0.25">
      <c r="A74" s="12">
        <v>72</v>
      </c>
      <c r="B74" s="30" t="s">
        <v>25</v>
      </c>
      <c r="C74" s="30" t="s">
        <v>81</v>
      </c>
      <c r="D74" s="35">
        <v>265</v>
      </c>
      <c r="E74" s="35">
        <v>4516</v>
      </c>
      <c r="F74" s="35">
        <v>56</v>
      </c>
      <c r="G74" s="35">
        <v>307</v>
      </c>
      <c r="H74" s="39">
        <v>18.239999999999998</v>
      </c>
      <c r="I74" s="35">
        <v>17</v>
      </c>
      <c r="J74" s="35">
        <v>5</v>
      </c>
    </row>
    <row r="75" spans="1:10" x14ac:dyDescent="0.25">
      <c r="A75" s="12">
        <v>73</v>
      </c>
      <c r="B75" s="30" t="s">
        <v>25</v>
      </c>
      <c r="C75" s="30" t="s">
        <v>84</v>
      </c>
      <c r="D75" s="35">
        <v>771</v>
      </c>
      <c r="E75" s="35">
        <v>12274</v>
      </c>
      <c r="F75" s="35">
        <v>164</v>
      </c>
      <c r="G75" s="35">
        <v>978</v>
      </c>
      <c r="H75" s="39">
        <v>16.77</v>
      </c>
      <c r="I75" s="35">
        <v>15</v>
      </c>
      <c r="J75" s="36">
        <v>11</v>
      </c>
    </row>
    <row r="76" spans="1:10" x14ac:dyDescent="0.25">
      <c r="A76" s="12">
        <v>74</v>
      </c>
      <c r="B76" s="30" t="s">
        <v>5</v>
      </c>
      <c r="C76" s="30" t="s">
        <v>76</v>
      </c>
      <c r="D76" s="35">
        <v>126</v>
      </c>
      <c r="E76" s="35">
        <v>2019</v>
      </c>
      <c r="F76" s="35">
        <v>42</v>
      </c>
      <c r="G76" s="35">
        <v>252</v>
      </c>
      <c r="H76" s="39">
        <v>16.670000000000002</v>
      </c>
      <c r="I76" s="35">
        <v>1</v>
      </c>
      <c r="J76" s="37"/>
    </row>
    <row r="77" spans="1:10" x14ac:dyDescent="0.25">
      <c r="A77" s="12">
        <v>75</v>
      </c>
      <c r="B77" s="30" t="s">
        <v>37</v>
      </c>
      <c r="C77" s="30" t="s">
        <v>83</v>
      </c>
      <c r="D77" s="35">
        <v>692</v>
      </c>
      <c r="E77" s="35">
        <v>13963</v>
      </c>
      <c r="F77" s="35">
        <v>139</v>
      </c>
      <c r="G77" s="35">
        <v>853</v>
      </c>
      <c r="H77" s="39">
        <v>16.3</v>
      </c>
      <c r="I77" s="35">
        <v>20</v>
      </c>
      <c r="J77" s="36">
        <v>5</v>
      </c>
    </row>
    <row r="78" spans="1:10" x14ac:dyDescent="0.25">
      <c r="A78" s="12">
        <v>76</v>
      </c>
      <c r="B78" s="30" t="s">
        <v>2</v>
      </c>
      <c r="C78" s="30" t="s">
        <v>82</v>
      </c>
      <c r="D78" s="35">
        <v>266</v>
      </c>
      <c r="E78" s="35">
        <v>4975</v>
      </c>
      <c r="F78" s="35">
        <v>70</v>
      </c>
      <c r="G78" s="35">
        <v>437</v>
      </c>
      <c r="H78" s="39">
        <v>16.02</v>
      </c>
      <c r="I78" s="35">
        <v>11</v>
      </c>
      <c r="J78" s="37"/>
    </row>
    <row r="79" spans="1:10" x14ac:dyDescent="0.25">
      <c r="A79" s="12">
        <v>77</v>
      </c>
      <c r="B79" s="30" t="s">
        <v>25</v>
      </c>
      <c r="C79" s="30" t="s">
        <v>87</v>
      </c>
      <c r="D79" s="35">
        <v>215</v>
      </c>
      <c r="E79" s="35">
        <v>4421</v>
      </c>
      <c r="F79" s="35">
        <v>103</v>
      </c>
      <c r="G79" s="35">
        <v>696</v>
      </c>
      <c r="H79" s="39">
        <v>14.8</v>
      </c>
      <c r="I79" s="35">
        <v>3</v>
      </c>
      <c r="J79" s="35">
        <v>4</v>
      </c>
    </row>
    <row r="80" spans="1:10" x14ac:dyDescent="0.25">
      <c r="A80" s="12">
        <v>78</v>
      </c>
      <c r="B80" s="30" t="s">
        <v>25</v>
      </c>
      <c r="C80" s="30" t="s">
        <v>86</v>
      </c>
      <c r="D80" s="35">
        <v>434</v>
      </c>
      <c r="E80" s="35">
        <v>7675</v>
      </c>
      <c r="F80" s="35">
        <v>116</v>
      </c>
      <c r="G80" s="35">
        <v>797</v>
      </c>
      <c r="H80" s="39">
        <v>14.55</v>
      </c>
      <c r="I80" s="35">
        <v>13</v>
      </c>
      <c r="J80" s="35">
        <v>4</v>
      </c>
    </row>
    <row r="81" spans="1:10" x14ac:dyDescent="0.25">
      <c r="A81" s="12">
        <v>79</v>
      </c>
      <c r="B81" s="30" t="s">
        <v>5</v>
      </c>
      <c r="C81" s="30" t="s">
        <v>88</v>
      </c>
      <c r="D81" s="35">
        <v>173</v>
      </c>
      <c r="E81" s="35">
        <v>3893</v>
      </c>
      <c r="F81" s="35">
        <v>59</v>
      </c>
      <c r="G81" s="35">
        <v>416</v>
      </c>
      <c r="H81" s="39">
        <v>14.18</v>
      </c>
      <c r="I81" s="36">
        <v>13</v>
      </c>
      <c r="J81" s="36">
        <v>4</v>
      </c>
    </row>
    <row r="82" spans="1:10" x14ac:dyDescent="0.25">
      <c r="A82" s="12">
        <v>80</v>
      </c>
      <c r="B82" s="30" t="s">
        <v>25</v>
      </c>
      <c r="C82" s="30" t="s">
        <v>85</v>
      </c>
      <c r="D82" s="35">
        <v>49</v>
      </c>
      <c r="E82" s="35">
        <v>889</v>
      </c>
      <c r="F82" s="35">
        <v>21</v>
      </c>
      <c r="G82" s="35">
        <v>149</v>
      </c>
      <c r="H82" s="39">
        <v>14.09</v>
      </c>
      <c r="I82" s="37"/>
      <c r="J82" s="37"/>
    </row>
    <row r="83" spans="1:10" x14ac:dyDescent="0.25">
      <c r="A83" s="12">
        <v>81</v>
      </c>
      <c r="B83" s="30" t="s">
        <v>35</v>
      </c>
      <c r="C83" s="30" t="s">
        <v>89</v>
      </c>
      <c r="D83" s="35">
        <v>142</v>
      </c>
      <c r="E83" s="35">
        <v>2093</v>
      </c>
      <c r="F83" s="35">
        <v>41</v>
      </c>
      <c r="G83" s="35">
        <v>338</v>
      </c>
      <c r="H83" s="39">
        <v>12.13</v>
      </c>
      <c r="I83" s="35">
        <v>5</v>
      </c>
      <c r="J83" s="35">
        <v>5</v>
      </c>
    </row>
    <row r="84" spans="1:10" x14ac:dyDescent="0.25">
      <c r="A84" s="12">
        <v>82</v>
      </c>
      <c r="B84" s="30" t="s">
        <v>14</v>
      </c>
      <c r="C84" s="30" t="s">
        <v>90</v>
      </c>
      <c r="D84" s="35">
        <v>694</v>
      </c>
      <c r="E84" s="35">
        <v>17630</v>
      </c>
      <c r="F84" s="35">
        <v>68</v>
      </c>
      <c r="G84" s="35">
        <v>625</v>
      </c>
      <c r="H84" s="39">
        <v>10.88</v>
      </c>
      <c r="I84" s="35">
        <v>41</v>
      </c>
      <c r="J84" s="35">
        <v>2</v>
      </c>
    </row>
    <row r="85" spans="1:10" x14ac:dyDescent="0.25">
      <c r="A85" s="12">
        <v>83</v>
      </c>
      <c r="B85" s="30" t="s">
        <v>35</v>
      </c>
      <c r="C85" s="30" t="s">
        <v>92</v>
      </c>
      <c r="D85" s="35">
        <v>66</v>
      </c>
      <c r="E85" s="35">
        <v>1007</v>
      </c>
      <c r="F85" s="35">
        <v>20</v>
      </c>
      <c r="G85" s="35">
        <v>199</v>
      </c>
      <c r="H85" s="39">
        <v>10.050000000000001</v>
      </c>
      <c r="I85" s="35">
        <v>2</v>
      </c>
      <c r="J85" s="35">
        <v>2</v>
      </c>
    </row>
    <row r="86" spans="1:10" x14ac:dyDescent="0.25">
      <c r="A86" s="12">
        <v>84</v>
      </c>
      <c r="B86" s="30" t="s">
        <v>35</v>
      </c>
      <c r="C86" s="30" t="s">
        <v>91</v>
      </c>
      <c r="D86" s="35">
        <v>290</v>
      </c>
      <c r="E86" s="35">
        <v>5476</v>
      </c>
      <c r="F86" s="35">
        <v>32</v>
      </c>
      <c r="G86" s="35">
        <v>353</v>
      </c>
      <c r="H86" s="39">
        <v>9.07</v>
      </c>
      <c r="I86" s="35">
        <v>20</v>
      </c>
      <c r="J86" s="35">
        <v>1</v>
      </c>
    </row>
    <row r="87" spans="1:10" x14ac:dyDescent="0.25">
      <c r="A87" s="20">
        <v>85</v>
      </c>
      <c r="B87" s="30" t="s">
        <v>35</v>
      </c>
      <c r="C87" s="30" t="s">
        <v>93</v>
      </c>
      <c r="D87" s="35">
        <v>266</v>
      </c>
      <c r="E87" s="35">
        <v>6632</v>
      </c>
      <c r="F87" s="35">
        <v>57</v>
      </c>
      <c r="G87" s="35">
        <v>636</v>
      </c>
      <c r="H87" s="39">
        <v>8.9600000000000009</v>
      </c>
      <c r="I87" s="36">
        <v>13</v>
      </c>
      <c r="J87" s="36">
        <v>1</v>
      </c>
    </row>
    <row r="88" spans="1:10" x14ac:dyDescent="0.25">
      <c r="A88" s="12">
        <v>86</v>
      </c>
      <c r="B88" s="30" t="s">
        <v>2</v>
      </c>
      <c r="C88" s="30" t="s">
        <v>94</v>
      </c>
      <c r="D88" s="35">
        <v>72</v>
      </c>
      <c r="E88" s="36">
        <v>1641</v>
      </c>
      <c r="F88" s="36">
        <v>15</v>
      </c>
      <c r="G88" s="36">
        <v>1732</v>
      </c>
      <c r="H88" s="40">
        <v>0.87</v>
      </c>
      <c r="I88" s="21"/>
      <c r="J88" s="19"/>
    </row>
    <row r="89" spans="1:10" x14ac:dyDescent="0.25">
      <c r="A89" s="42" t="s">
        <v>104</v>
      </c>
      <c r="B89" s="42"/>
      <c r="C89" s="42"/>
      <c r="D89" s="43">
        <f>SUBTOTAL(109,Таблица13[Кол-во уроков])</f>
        <v>97779</v>
      </c>
      <c r="E89" s="43">
        <f>SUBTOTAL(109,Таблица13[Просмотров])</f>
        <v>1850002</v>
      </c>
      <c r="F89" s="43">
        <f>SUBTOTAL(109,Таблица13[ Кол-во школ, принявших участие])</f>
        <v>15630</v>
      </c>
      <c r="G89" s="43">
        <f>SUBTOTAL(109,Таблица13[Кол-во школ  в регионе всего*])</f>
        <v>40673</v>
      </c>
      <c r="H89" s="44">
        <f>SUBTOTAL(101,Таблица13[% школ от общего])</f>
        <v>39.357209302325586</v>
      </c>
      <c r="I89" s="45">
        <f>SUBTOTAL(109,Таблица13[СПО])</f>
        <v>1069</v>
      </c>
      <c r="J89" s="45">
        <f>SUBTOTAL(109,Таблица13[Организации для детей-сирот и детей оставшихся без попечения родителей])</f>
        <v>337</v>
      </c>
    </row>
  </sheetData>
  <mergeCells count="1">
    <mergeCell ref="A1: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F10" sqref="F10"/>
    </sheetView>
  </sheetViews>
  <sheetFormatPr defaultRowHeight="15" x14ac:dyDescent="0.25"/>
  <cols>
    <col min="1" max="1" width="5.85546875" style="18" customWidth="1"/>
    <col min="2" max="2" width="8.140625" style="18" customWidth="1"/>
    <col min="3" max="3" width="41.85546875" style="18" customWidth="1"/>
    <col min="4" max="4" width="14" style="18" customWidth="1"/>
    <col min="5" max="5" width="14.42578125" style="18" customWidth="1"/>
    <col min="6" max="6" width="16.140625" style="18" customWidth="1"/>
    <col min="7" max="7" width="12.85546875" style="18" customWidth="1"/>
    <col min="8" max="8" width="16.28515625" style="41" customWidth="1"/>
    <col min="9" max="9" width="15.42578125" style="18" customWidth="1"/>
    <col min="10" max="10" width="24" style="18" customWidth="1"/>
    <col min="11" max="16384" width="9.140625" style="18"/>
  </cols>
  <sheetData>
    <row r="1" spans="1:10" ht="29.25" customHeight="1" x14ac:dyDescent="0.25">
      <c r="A1" s="48" t="s">
        <v>111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60" x14ac:dyDescent="0.25">
      <c r="A2" s="5" t="s">
        <v>95</v>
      </c>
      <c r="B2" s="6" t="s">
        <v>0</v>
      </c>
      <c r="C2" s="6" t="s">
        <v>96</v>
      </c>
      <c r="D2" s="6" t="s">
        <v>97</v>
      </c>
      <c r="E2" s="6" t="s">
        <v>1</v>
      </c>
      <c r="F2" s="6" t="s">
        <v>99</v>
      </c>
      <c r="G2" s="13" t="s">
        <v>100</v>
      </c>
      <c r="H2" s="7" t="s">
        <v>101</v>
      </c>
      <c r="I2" s="6" t="s">
        <v>102</v>
      </c>
      <c r="J2" s="6" t="s">
        <v>103</v>
      </c>
    </row>
    <row r="3" spans="1:10" x14ac:dyDescent="0.25">
      <c r="A3" s="17">
        <v>1</v>
      </c>
      <c r="B3" s="30" t="s">
        <v>2</v>
      </c>
      <c r="C3" s="30" t="s">
        <v>3</v>
      </c>
      <c r="D3" s="35">
        <v>10439</v>
      </c>
      <c r="E3" s="35">
        <v>134158</v>
      </c>
      <c r="F3" s="35">
        <v>535</v>
      </c>
      <c r="G3" s="35">
        <v>535</v>
      </c>
      <c r="H3" s="39">
        <v>100</v>
      </c>
      <c r="I3" s="35">
        <v>27</v>
      </c>
      <c r="J3" s="35">
        <v>12</v>
      </c>
    </row>
    <row r="4" spans="1:10" x14ac:dyDescent="0.25">
      <c r="A4" s="23">
        <v>2</v>
      </c>
      <c r="B4" s="30" t="s">
        <v>2</v>
      </c>
      <c r="C4" s="30" t="s">
        <v>4</v>
      </c>
      <c r="D4" s="35">
        <v>2986</v>
      </c>
      <c r="E4" s="35">
        <v>54085</v>
      </c>
      <c r="F4" s="35">
        <v>271</v>
      </c>
      <c r="G4" s="35">
        <v>271</v>
      </c>
      <c r="H4" s="39">
        <v>100</v>
      </c>
      <c r="I4" s="35">
        <v>25</v>
      </c>
      <c r="J4" s="35">
        <v>9</v>
      </c>
    </row>
    <row r="5" spans="1:10" x14ac:dyDescent="0.25">
      <c r="A5" s="17">
        <v>3</v>
      </c>
      <c r="B5" s="30" t="s">
        <v>5</v>
      </c>
      <c r="C5" s="30" t="s">
        <v>6</v>
      </c>
      <c r="D5" s="35">
        <v>9601</v>
      </c>
      <c r="E5" s="35">
        <v>149230</v>
      </c>
      <c r="F5" s="35">
        <v>1215</v>
      </c>
      <c r="G5" s="35">
        <v>1215</v>
      </c>
      <c r="H5" s="39">
        <v>100</v>
      </c>
      <c r="I5" s="35">
        <v>8</v>
      </c>
      <c r="J5" s="35">
        <v>36</v>
      </c>
    </row>
    <row r="6" spans="1:10" x14ac:dyDescent="0.25">
      <c r="A6" s="17">
        <v>4</v>
      </c>
      <c r="B6" s="30" t="s">
        <v>2</v>
      </c>
      <c r="C6" s="30" t="s">
        <v>7</v>
      </c>
      <c r="D6" s="35">
        <v>3119</v>
      </c>
      <c r="E6" s="35">
        <v>44075</v>
      </c>
      <c r="F6" s="35">
        <v>332</v>
      </c>
      <c r="G6" s="35">
        <v>339</v>
      </c>
      <c r="H6" s="39">
        <v>97.94</v>
      </c>
      <c r="I6" s="35">
        <v>8</v>
      </c>
      <c r="J6" s="35">
        <v>7</v>
      </c>
    </row>
    <row r="7" spans="1:10" x14ac:dyDescent="0.25">
      <c r="A7" s="17">
        <v>5</v>
      </c>
      <c r="B7" s="30" t="s">
        <v>5</v>
      </c>
      <c r="C7" s="30" t="s">
        <v>11</v>
      </c>
      <c r="D7" s="35">
        <v>3022</v>
      </c>
      <c r="E7" s="35">
        <v>52365</v>
      </c>
      <c r="F7" s="35">
        <v>274</v>
      </c>
      <c r="G7" s="35">
        <v>296</v>
      </c>
      <c r="H7" s="39">
        <v>92.57</v>
      </c>
      <c r="I7" s="35">
        <v>19</v>
      </c>
      <c r="J7" s="35">
        <v>1</v>
      </c>
    </row>
    <row r="8" spans="1:10" x14ac:dyDescent="0.25">
      <c r="A8" s="17">
        <v>6</v>
      </c>
      <c r="B8" s="30" t="s">
        <v>8</v>
      </c>
      <c r="C8" s="30" t="s">
        <v>10</v>
      </c>
      <c r="D8" s="35">
        <v>1639</v>
      </c>
      <c r="E8" s="35">
        <v>29601</v>
      </c>
      <c r="F8" s="35">
        <v>126</v>
      </c>
      <c r="G8" s="35">
        <v>141</v>
      </c>
      <c r="H8" s="39">
        <v>89.36</v>
      </c>
      <c r="I8" s="35">
        <v>3</v>
      </c>
      <c r="J8" s="35">
        <v>1</v>
      </c>
    </row>
    <row r="9" spans="1:10" x14ac:dyDescent="0.25">
      <c r="A9" s="17">
        <v>7</v>
      </c>
      <c r="B9" s="30" t="s">
        <v>5</v>
      </c>
      <c r="C9" s="30" t="s">
        <v>12</v>
      </c>
      <c r="D9" s="35">
        <v>7387</v>
      </c>
      <c r="E9" s="35">
        <v>138695</v>
      </c>
      <c r="F9" s="35">
        <v>726</v>
      </c>
      <c r="G9" s="35">
        <v>814</v>
      </c>
      <c r="H9" s="39">
        <v>89.19</v>
      </c>
      <c r="I9" s="35">
        <v>50</v>
      </c>
      <c r="J9" s="35">
        <v>28</v>
      </c>
    </row>
    <row r="10" spans="1:10" x14ac:dyDescent="0.25">
      <c r="A10" s="17">
        <v>8</v>
      </c>
      <c r="B10" s="30" t="s">
        <v>8</v>
      </c>
      <c r="C10" s="30" t="s">
        <v>9</v>
      </c>
      <c r="D10" s="35">
        <v>8665</v>
      </c>
      <c r="E10" s="35">
        <v>219015</v>
      </c>
      <c r="F10" s="35">
        <v>967</v>
      </c>
      <c r="G10" s="35">
        <v>1115</v>
      </c>
      <c r="H10" s="39">
        <v>86.73</v>
      </c>
      <c r="I10" s="35">
        <v>48</v>
      </c>
      <c r="J10" s="35">
        <v>6</v>
      </c>
    </row>
    <row r="11" spans="1:10" x14ac:dyDescent="0.25">
      <c r="A11" s="17">
        <v>9</v>
      </c>
      <c r="B11" s="30" t="s">
        <v>2</v>
      </c>
      <c r="C11" s="30" t="s">
        <v>13</v>
      </c>
      <c r="D11" s="35">
        <v>2442</v>
      </c>
      <c r="E11" s="35">
        <v>36493</v>
      </c>
      <c r="F11" s="35">
        <v>262</v>
      </c>
      <c r="G11" s="35">
        <v>318</v>
      </c>
      <c r="H11" s="39">
        <v>82.39</v>
      </c>
      <c r="I11" s="35">
        <v>11</v>
      </c>
      <c r="J11" s="35">
        <v>4</v>
      </c>
    </row>
    <row r="12" spans="1:10" x14ac:dyDescent="0.25">
      <c r="A12" s="17">
        <v>10</v>
      </c>
      <c r="B12" s="30" t="s">
        <v>8</v>
      </c>
      <c r="C12" s="30" t="s">
        <v>21</v>
      </c>
      <c r="D12" s="35">
        <v>292</v>
      </c>
      <c r="E12" s="35">
        <v>6929</v>
      </c>
      <c r="F12" s="35">
        <v>44</v>
      </c>
      <c r="G12" s="35">
        <v>57</v>
      </c>
      <c r="H12" s="39">
        <v>77.19</v>
      </c>
      <c r="I12" s="35">
        <v>3</v>
      </c>
      <c r="J12" s="35">
        <v>1</v>
      </c>
    </row>
    <row r="13" spans="1:10" x14ac:dyDescent="0.25">
      <c r="A13" s="17">
        <v>11</v>
      </c>
      <c r="B13" s="30" t="s">
        <v>14</v>
      </c>
      <c r="C13" s="30" t="s">
        <v>15</v>
      </c>
      <c r="D13" s="35">
        <v>309</v>
      </c>
      <c r="E13" s="35">
        <v>5061</v>
      </c>
      <c r="F13" s="35">
        <v>27</v>
      </c>
      <c r="G13" s="35">
        <v>35</v>
      </c>
      <c r="H13" s="39">
        <v>77.14</v>
      </c>
      <c r="I13" s="35">
        <v>4</v>
      </c>
      <c r="J13" s="35">
        <v>2</v>
      </c>
    </row>
    <row r="14" spans="1:10" x14ac:dyDescent="0.25">
      <c r="A14" s="17">
        <v>12</v>
      </c>
      <c r="B14" s="30" t="s">
        <v>5</v>
      </c>
      <c r="C14" s="30" t="s">
        <v>16</v>
      </c>
      <c r="D14" s="35">
        <v>2010</v>
      </c>
      <c r="E14" s="35">
        <v>46027</v>
      </c>
      <c r="F14" s="35">
        <v>422</v>
      </c>
      <c r="G14" s="35">
        <v>571</v>
      </c>
      <c r="H14" s="39">
        <v>73.91</v>
      </c>
      <c r="I14" s="35">
        <v>20</v>
      </c>
      <c r="J14" s="35">
        <v>4</v>
      </c>
    </row>
    <row r="15" spans="1:10" x14ac:dyDescent="0.25">
      <c r="A15" s="17">
        <v>13</v>
      </c>
      <c r="B15" s="30" t="s">
        <v>8</v>
      </c>
      <c r="C15" s="30" t="s">
        <v>20</v>
      </c>
      <c r="D15" s="35">
        <v>2138</v>
      </c>
      <c r="E15" s="35">
        <v>41645</v>
      </c>
      <c r="F15" s="35">
        <v>368</v>
      </c>
      <c r="G15" s="35">
        <v>522</v>
      </c>
      <c r="H15" s="39">
        <v>70.5</v>
      </c>
      <c r="I15" s="35">
        <v>24</v>
      </c>
      <c r="J15" s="35">
        <v>5</v>
      </c>
    </row>
    <row r="16" spans="1:10" x14ac:dyDescent="0.25">
      <c r="A16" s="17">
        <v>14</v>
      </c>
      <c r="B16" s="30" t="s">
        <v>18</v>
      </c>
      <c r="C16" s="30" t="s">
        <v>24</v>
      </c>
      <c r="D16" s="35">
        <v>3823</v>
      </c>
      <c r="E16" s="35">
        <v>81436</v>
      </c>
      <c r="F16" s="35">
        <v>422</v>
      </c>
      <c r="G16" s="35">
        <v>621</v>
      </c>
      <c r="H16" s="39">
        <v>67.95</v>
      </c>
      <c r="I16" s="35">
        <v>16</v>
      </c>
      <c r="J16" s="35">
        <v>17</v>
      </c>
    </row>
    <row r="17" spans="1:10" x14ac:dyDescent="0.25">
      <c r="A17" s="17">
        <v>15</v>
      </c>
      <c r="B17" s="30" t="s">
        <v>8</v>
      </c>
      <c r="C17" s="30" t="s">
        <v>28</v>
      </c>
      <c r="D17" s="35">
        <v>678</v>
      </c>
      <c r="E17" s="35">
        <v>14685</v>
      </c>
      <c r="F17" s="35">
        <v>96</v>
      </c>
      <c r="G17" s="35">
        <v>143</v>
      </c>
      <c r="H17" s="39">
        <v>67.13</v>
      </c>
      <c r="I17" s="35">
        <v>3</v>
      </c>
      <c r="J17" s="37"/>
    </row>
    <row r="18" spans="1:10" x14ac:dyDescent="0.25">
      <c r="A18" s="17">
        <v>16</v>
      </c>
      <c r="B18" s="30" t="s">
        <v>5</v>
      </c>
      <c r="C18" s="30" t="s">
        <v>42</v>
      </c>
      <c r="D18" s="35">
        <v>3091</v>
      </c>
      <c r="E18" s="35">
        <v>52807</v>
      </c>
      <c r="F18" s="35">
        <v>282</v>
      </c>
      <c r="G18" s="35">
        <v>421</v>
      </c>
      <c r="H18" s="39">
        <v>66.98</v>
      </c>
      <c r="I18" s="35">
        <v>22</v>
      </c>
      <c r="J18" s="35">
        <v>4</v>
      </c>
    </row>
    <row r="19" spans="1:10" x14ac:dyDescent="0.25">
      <c r="A19" s="17">
        <v>17</v>
      </c>
      <c r="B19" s="30" t="s">
        <v>2</v>
      </c>
      <c r="C19" s="30" t="s">
        <v>17</v>
      </c>
      <c r="D19" s="35">
        <v>4348</v>
      </c>
      <c r="E19" s="35">
        <v>65159</v>
      </c>
      <c r="F19" s="35">
        <v>368</v>
      </c>
      <c r="G19" s="35">
        <v>551</v>
      </c>
      <c r="H19" s="39">
        <v>66.790000000000006</v>
      </c>
      <c r="I19" s="35">
        <v>18</v>
      </c>
      <c r="J19" s="35">
        <v>8</v>
      </c>
    </row>
    <row r="20" spans="1:10" x14ac:dyDescent="0.25">
      <c r="A20" s="17">
        <v>18</v>
      </c>
      <c r="B20" s="30" t="s">
        <v>18</v>
      </c>
      <c r="C20" s="30" t="s">
        <v>19</v>
      </c>
      <c r="D20" s="35">
        <v>6734</v>
      </c>
      <c r="E20" s="35">
        <v>119297</v>
      </c>
      <c r="F20" s="35">
        <v>824</v>
      </c>
      <c r="G20" s="35">
        <v>1256</v>
      </c>
      <c r="H20" s="39">
        <v>65.61</v>
      </c>
      <c r="I20" s="35">
        <v>8</v>
      </c>
      <c r="J20" s="35">
        <v>10</v>
      </c>
    </row>
    <row r="21" spans="1:10" x14ac:dyDescent="0.25">
      <c r="A21" s="17">
        <v>19</v>
      </c>
      <c r="B21" s="30" t="s">
        <v>25</v>
      </c>
      <c r="C21" s="30" t="s">
        <v>26</v>
      </c>
      <c r="D21" s="35">
        <v>3815</v>
      </c>
      <c r="E21" s="35">
        <v>69489</v>
      </c>
      <c r="F21" s="35">
        <v>455</v>
      </c>
      <c r="G21" s="35">
        <v>697</v>
      </c>
      <c r="H21" s="39">
        <v>65.28</v>
      </c>
      <c r="I21" s="35">
        <v>56</v>
      </c>
      <c r="J21" s="35">
        <v>5</v>
      </c>
    </row>
    <row r="22" spans="1:10" x14ac:dyDescent="0.25">
      <c r="A22" s="17">
        <v>20</v>
      </c>
      <c r="B22" s="30" t="s">
        <v>2</v>
      </c>
      <c r="C22" s="30" t="s">
        <v>23</v>
      </c>
      <c r="D22" s="35">
        <v>1632</v>
      </c>
      <c r="E22" s="35">
        <v>30363</v>
      </c>
      <c r="F22" s="35">
        <v>235</v>
      </c>
      <c r="G22" s="35">
        <v>367</v>
      </c>
      <c r="H22" s="39">
        <v>64.03</v>
      </c>
      <c r="I22" s="35">
        <v>10</v>
      </c>
      <c r="J22" s="35">
        <v>7</v>
      </c>
    </row>
    <row r="23" spans="1:10" x14ac:dyDescent="0.25">
      <c r="A23" s="17">
        <v>21</v>
      </c>
      <c r="B23" s="30" t="s">
        <v>14</v>
      </c>
      <c r="C23" s="30" t="s">
        <v>39</v>
      </c>
      <c r="D23" s="35">
        <v>1718</v>
      </c>
      <c r="E23" s="35">
        <v>25800</v>
      </c>
      <c r="F23" s="35">
        <v>207</v>
      </c>
      <c r="G23" s="35">
        <v>328</v>
      </c>
      <c r="H23" s="39">
        <v>63.11</v>
      </c>
      <c r="I23" s="35">
        <v>28</v>
      </c>
      <c r="J23" s="35">
        <v>24</v>
      </c>
    </row>
    <row r="24" spans="1:10" x14ac:dyDescent="0.25">
      <c r="A24" s="17">
        <v>22</v>
      </c>
      <c r="B24" s="30" t="s">
        <v>18</v>
      </c>
      <c r="C24" s="30" t="s">
        <v>27</v>
      </c>
      <c r="D24" s="35">
        <v>1014</v>
      </c>
      <c r="E24" s="35">
        <v>24640</v>
      </c>
      <c r="F24" s="35">
        <v>119</v>
      </c>
      <c r="G24" s="35">
        <v>190</v>
      </c>
      <c r="H24" s="39">
        <v>62.63</v>
      </c>
      <c r="I24" s="35">
        <v>1</v>
      </c>
      <c r="J24" s="36">
        <v>1</v>
      </c>
    </row>
    <row r="25" spans="1:10" x14ac:dyDescent="0.25">
      <c r="A25" s="17">
        <v>23</v>
      </c>
      <c r="B25" s="30" t="s">
        <v>5</v>
      </c>
      <c r="C25" s="30" t="s">
        <v>29</v>
      </c>
      <c r="D25" s="35">
        <v>6232</v>
      </c>
      <c r="E25" s="35">
        <v>112784</v>
      </c>
      <c r="F25" s="35">
        <v>602</v>
      </c>
      <c r="G25" s="35">
        <v>976</v>
      </c>
      <c r="H25" s="39">
        <v>61.68</v>
      </c>
      <c r="I25" s="35">
        <v>30</v>
      </c>
      <c r="J25" s="35">
        <v>8</v>
      </c>
    </row>
    <row r="26" spans="1:10" x14ac:dyDescent="0.25">
      <c r="A26" s="17">
        <v>24</v>
      </c>
      <c r="B26" s="30" t="s">
        <v>2</v>
      </c>
      <c r="C26" s="30" t="s">
        <v>34</v>
      </c>
      <c r="D26" s="35">
        <v>1160</v>
      </c>
      <c r="E26" s="35">
        <v>24602</v>
      </c>
      <c r="F26" s="35">
        <v>174</v>
      </c>
      <c r="G26" s="35">
        <v>287</v>
      </c>
      <c r="H26" s="39">
        <v>60.63</v>
      </c>
      <c r="I26" s="35">
        <v>22</v>
      </c>
      <c r="J26" s="38"/>
    </row>
    <row r="27" spans="1:10" x14ac:dyDescent="0.25">
      <c r="A27" s="17">
        <v>25</v>
      </c>
      <c r="B27" s="30" t="s">
        <v>35</v>
      </c>
      <c r="C27" s="30" t="s">
        <v>36</v>
      </c>
      <c r="D27" s="35">
        <v>826</v>
      </c>
      <c r="E27" s="35">
        <v>17464</v>
      </c>
      <c r="F27" s="35">
        <v>92</v>
      </c>
      <c r="G27" s="35">
        <v>153</v>
      </c>
      <c r="H27" s="39">
        <v>60.13</v>
      </c>
      <c r="I27" s="35">
        <v>11</v>
      </c>
      <c r="J27" s="35">
        <v>3</v>
      </c>
    </row>
    <row r="28" spans="1:10" x14ac:dyDescent="0.25">
      <c r="A28" s="17">
        <v>26</v>
      </c>
      <c r="B28" s="30" t="s">
        <v>14</v>
      </c>
      <c r="C28" s="30" t="s">
        <v>46</v>
      </c>
      <c r="D28" s="35">
        <v>287</v>
      </c>
      <c r="E28" s="35">
        <v>4758</v>
      </c>
      <c r="F28" s="35">
        <v>33</v>
      </c>
      <c r="G28" s="35">
        <v>55</v>
      </c>
      <c r="H28" s="39">
        <v>60</v>
      </c>
      <c r="I28" s="37"/>
      <c r="J28" s="35">
        <v>1</v>
      </c>
    </row>
    <row r="29" spans="1:10" x14ac:dyDescent="0.25">
      <c r="A29" s="17">
        <v>27</v>
      </c>
      <c r="B29" s="30" t="s">
        <v>5</v>
      </c>
      <c r="C29" s="30" t="s">
        <v>22</v>
      </c>
      <c r="D29" s="35">
        <v>1337</v>
      </c>
      <c r="E29" s="35">
        <v>23734</v>
      </c>
      <c r="F29" s="35">
        <v>172</v>
      </c>
      <c r="G29" s="35">
        <v>289</v>
      </c>
      <c r="H29" s="39">
        <v>59.52</v>
      </c>
      <c r="I29" s="35">
        <v>8</v>
      </c>
      <c r="J29" s="35">
        <v>1</v>
      </c>
    </row>
    <row r="30" spans="1:10" x14ac:dyDescent="0.25">
      <c r="A30" s="17">
        <v>28</v>
      </c>
      <c r="B30" s="30" t="s">
        <v>37</v>
      </c>
      <c r="C30" s="30" t="s">
        <v>48</v>
      </c>
      <c r="D30" s="35">
        <v>1580</v>
      </c>
      <c r="E30" s="35">
        <v>31466</v>
      </c>
      <c r="F30" s="35">
        <v>232</v>
      </c>
      <c r="G30" s="35">
        <v>392</v>
      </c>
      <c r="H30" s="39">
        <v>59.18</v>
      </c>
      <c r="I30" s="35">
        <v>30</v>
      </c>
      <c r="J30" s="35">
        <v>7</v>
      </c>
    </row>
    <row r="31" spans="1:10" x14ac:dyDescent="0.25">
      <c r="A31" s="17">
        <v>29</v>
      </c>
      <c r="B31" s="30" t="s">
        <v>18</v>
      </c>
      <c r="C31" s="30" t="s">
        <v>30</v>
      </c>
      <c r="D31" s="35">
        <v>1028</v>
      </c>
      <c r="E31" s="35">
        <v>18363</v>
      </c>
      <c r="F31" s="35">
        <v>101</v>
      </c>
      <c r="G31" s="35">
        <v>173</v>
      </c>
      <c r="H31" s="39">
        <v>58.38</v>
      </c>
      <c r="I31" s="35">
        <v>5</v>
      </c>
      <c r="J31" s="35">
        <v>2</v>
      </c>
    </row>
    <row r="32" spans="1:10" x14ac:dyDescent="0.25">
      <c r="A32" s="17">
        <v>30</v>
      </c>
      <c r="B32" s="30" t="s">
        <v>8</v>
      </c>
      <c r="C32" s="30" t="s">
        <v>44</v>
      </c>
      <c r="D32" s="35">
        <v>1427</v>
      </c>
      <c r="E32" s="35">
        <v>25391</v>
      </c>
      <c r="F32" s="35">
        <v>152</v>
      </c>
      <c r="G32" s="35">
        <v>262</v>
      </c>
      <c r="H32" s="39">
        <v>58.02</v>
      </c>
      <c r="I32" s="35">
        <v>8</v>
      </c>
      <c r="J32" s="35">
        <v>1</v>
      </c>
    </row>
    <row r="33" spans="1:10" x14ac:dyDescent="0.25">
      <c r="A33" s="17">
        <v>31</v>
      </c>
      <c r="B33" s="30" t="s">
        <v>37</v>
      </c>
      <c r="C33" s="30" t="s">
        <v>38</v>
      </c>
      <c r="D33" s="35">
        <v>4380</v>
      </c>
      <c r="E33" s="35">
        <v>87134</v>
      </c>
      <c r="F33" s="35">
        <v>240</v>
      </c>
      <c r="G33" s="35">
        <v>414</v>
      </c>
      <c r="H33" s="39">
        <v>57.97</v>
      </c>
      <c r="I33" s="35">
        <v>35</v>
      </c>
      <c r="J33" s="35">
        <v>4</v>
      </c>
    </row>
    <row r="34" spans="1:10" x14ac:dyDescent="0.25">
      <c r="A34" s="17">
        <v>32</v>
      </c>
      <c r="B34" s="30" t="s">
        <v>2</v>
      </c>
      <c r="C34" s="30" t="s">
        <v>41</v>
      </c>
      <c r="D34" s="35">
        <v>2909</v>
      </c>
      <c r="E34" s="35">
        <v>60325</v>
      </c>
      <c r="F34" s="35">
        <v>201</v>
      </c>
      <c r="G34" s="35">
        <v>348</v>
      </c>
      <c r="H34" s="39">
        <v>57.76</v>
      </c>
      <c r="I34" s="35">
        <v>31</v>
      </c>
      <c r="J34" s="35">
        <v>9</v>
      </c>
    </row>
    <row r="35" spans="1:10" x14ac:dyDescent="0.25">
      <c r="A35" s="17">
        <v>33</v>
      </c>
      <c r="B35" s="30" t="s">
        <v>5</v>
      </c>
      <c r="C35" s="30" t="s">
        <v>31</v>
      </c>
      <c r="D35" s="35">
        <v>2170</v>
      </c>
      <c r="E35" s="35">
        <v>50322</v>
      </c>
      <c r="F35" s="35">
        <v>403</v>
      </c>
      <c r="G35" s="35">
        <v>713</v>
      </c>
      <c r="H35" s="39">
        <v>56.52</v>
      </c>
      <c r="I35" s="36">
        <v>46</v>
      </c>
      <c r="J35" s="35">
        <v>18</v>
      </c>
    </row>
    <row r="36" spans="1:10" x14ac:dyDescent="0.25">
      <c r="A36" s="17">
        <v>34</v>
      </c>
      <c r="B36" s="30" t="s">
        <v>2</v>
      </c>
      <c r="C36" s="30" t="s">
        <v>32</v>
      </c>
      <c r="D36" s="35">
        <v>970</v>
      </c>
      <c r="E36" s="35">
        <v>16079</v>
      </c>
      <c r="F36" s="35">
        <v>139</v>
      </c>
      <c r="G36" s="35">
        <v>251</v>
      </c>
      <c r="H36" s="39">
        <v>55.38</v>
      </c>
      <c r="I36" s="35">
        <v>10</v>
      </c>
      <c r="J36" s="35">
        <v>2</v>
      </c>
    </row>
    <row r="37" spans="1:10" x14ac:dyDescent="0.25">
      <c r="A37" s="17">
        <v>35</v>
      </c>
      <c r="B37" s="30" t="s">
        <v>2</v>
      </c>
      <c r="C37" s="30" t="s">
        <v>40</v>
      </c>
      <c r="D37" s="35">
        <v>941</v>
      </c>
      <c r="E37" s="35">
        <v>18209</v>
      </c>
      <c r="F37" s="35">
        <v>175</v>
      </c>
      <c r="G37" s="35">
        <v>326</v>
      </c>
      <c r="H37" s="39">
        <v>53.68</v>
      </c>
      <c r="I37" s="35">
        <v>20</v>
      </c>
      <c r="J37" s="35">
        <v>3</v>
      </c>
    </row>
    <row r="38" spans="1:10" x14ac:dyDescent="0.25">
      <c r="A38" s="17">
        <v>36</v>
      </c>
      <c r="B38" s="30" t="s">
        <v>25</v>
      </c>
      <c r="C38" s="30" t="s">
        <v>33</v>
      </c>
      <c r="D38" s="35">
        <v>911</v>
      </c>
      <c r="E38" s="35">
        <v>18020</v>
      </c>
      <c r="F38" s="35">
        <v>92</v>
      </c>
      <c r="G38" s="35">
        <v>174</v>
      </c>
      <c r="H38" s="39">
        <v>52.87</v>
      </c>
      <c r="I38" s="35">
        <v>10</v>
      </c>
      <c r="J38" s="35">
        <v>1</v>
      </c>
    </row>
    <row r="39" spans="1:10" x14ac:dyDescent="0.25">
      <c r="A39" s="17">
        <v>37</v>
      </c>
      <c r="B39" s="30" t="s">
        <v>2</v>
      </c>
      <c r="C39" s="30" t="s">
        <v>49</v>
      </c>
      <c r="D39" s="35">
        <v>1605</v>
      </c>
      <c r="E39" s="35">
        <v>31369</v>
      </c>
      <c r="F39" s="35">
        <v>231</v>
      </c>
      <c r="G39" s="35">
        <v>441</v>
      </c>
      <c r="H39" s="39">
        <v>52.38</v>
      </c>
      <c r="I39" s="35">
        <v>20</v>
      </c>
      <c r="J39" s="35">
        <v>1</v>
      </c>
    </row>
    <row r="40" spans="1:10" x14ac:dyDescent="0.25">
      <c r="A40" s="17">
        <v>38</v>
      </c>
      <c r="B40" s="30" t="s">
        <v>2</v>
      </c>
      <c r="C40" s="30" t="s">
        <v>47</v>
      </c>
      <c r="D40" s="35">
        <v>1782</v>
      </c>
      <c r="E40" s="35">
        <v>31944</v>
      </c>
      <c r="F40" s="35">
        <v>236</v>
      </c>
      <c r="G40" s="35">
        <v>474</v>
      </c>
      <c r="H40" s="39">
        <v>49.79</v>
      </c>
      <c r="I40" s="36">
        <v>21</v>
      </c>
      <c r="J40" s="35">
        <v>3</v>
      </c>
    </row>
    <row r="41" spans="1:10" x14ac:dyDescent="0.25">
      <c r="A41" s="17">
        <v>39</v>
      </c>
      <c r="B41" s="30" t="s">
        <v>18</v>
      </c>
      <c r="C41" s="30" t="s">
        <v>43</v>
      </c>
      <c r="D41" s="35">
        <v>1186</v>
      </c>
      <c r="E41" s="35">
        <v>27991</v>
      </c>
      <c r="F41" s="35">
        <v>130</v>
      </c>
      <c r="G41" s="35">
        <v>265</v>
      </c>
      <c r="H41" s="39">
        <v>49.06</v>
      </c>
      <c r="I41" s="37"/>
      <c r="J41" s="36">
        <v>1</v>
      </c>
    </row>
    <row r="42" spans="1:10" x14ac:dyDescent="0.25">
      <c r="A42" s="17">
        <v>40</v>
      </c>
      <c r="B42" s="30" t="s">
        <v>35</v>
      </c>
      <c r="C42" s="30" t="s">
        <v>56</v>
      </c>
      <c r="D42" s="35">
        <v>1345</v>
      </c>
      <c r="E42" s="35">
        <v>26872</v>
      </c>
      <c r="F42" s="35">
        <v>85</v>
      </c>
      <c r="G42" s="35">
        <v>175</v>
      </c>
      <c r="H42" s="39">
        <v>48.57</v>
      </c>
      <c r="I42" s="35">
        <v>10</v>
      </c>
      <c r="J42" s="35">
        <v>3</v>
      </c>
    </row>
    <row r="43" spans="1:10" x14ac:dyDescent="0.25">
      <c r="A43" s="17">
        <v>41</v>
      </c>
      <c r="B43" s="30" t="s">
        <v>2</v>
      </c>
      <c r="C43" s="30" t="s">
        <v>50</v>
      </c>
      <c r="D43" s="35">
        <v>2414</v>
      </c>
      <c r="E43" s="35">
        <v>45682</v>
      </c>
      <c r="F43" s="35">
        <v>212</v>
      </c>
      <c r="G43" s="35">
        <v>449</v>
      </c>
      <c r="H43" s="39">
        <v>47.22</v>
      </c>
      <c r="I43" s="35">
        <v>22</v>
      </c>
      <c r="J43" s="35">
        <v>3</v>
      </c>
    </row>
    <row r="44" spans="1:10" x14ac:dyDescent="0.25">
      <c r="A44" s="17">
        <v>42</v>
      </c>
      <c r="B44" s="30" t="s">
        <v>5</v>
      </c>
      <c r="C44" s="30" t="s">
        <v>52</v>
      </c>
      <c r="D44" s="35">
        <v>1402</v>
      </c>
      <c r="E44" s="35">
        <v>26240</v>
      </c>
      <c r="F44" s="35">
        <v>196</v>
      </c>
      <c r="G44" s="35">
        <v>417</v>
      </c>
      <c r="H44" s="39">
        <v>47</v>
      </c>
      <c r="I44" s="35">
        <v>10</v>
      </c>
      <c r="J44" s="35">
        <v>1</v>
      </c>
    </row>
    <row r="45" spans="1:10" x14ac:dyDescent="0.25">
      <c r="A45" s="17">
        <v>43</v>
      </c>
      <c r="B45" s="30" t="s">
        <v>8</v>
      </c>
      <c r="C45" s="30" t="s">
        <v>54</v>
      </c>
      <c r="D45" s="35">
        <v>5247</v>
      </c>
      <c r="E45" s="35">
        <v>121448</v>
      </c>
      <c r="F45" s="35">
        <v>506</v>
      </c>
      <c r="G45" s="35">
        <v>1086</v>
      </c>
      <c r="H45" s="39">
        <v>46.59</v>
      </c>
      <c r="I45" s="35">
        <v>29</v>
      </c>
      <c r="J45" s="35">
        <v>22</v>
      </c>
    </row>
    <row r="46" spans="1:10" x14ac:dyDescent="0.25">
      <c r="A46" s="17">
        <v>44</v>
      </c>
      <c r="B46" s="30" t="s">
        <v>35</v>
      </c>
      <c r="C46" s="30" t="s">
        <v>45</v>
      </c>
      <c r="D46" s="35">
        <v>81</v>
      </c>
      <c r="E46" s="35">
        <v>1515</v>
      </c>
      <c r="F46" s="35">
        <v>12</v>
      </c>
      <c r="G46" s="35">
        <v>26</v>
      </c>
      <c r="H46" s="39">
        <v>46.15</v>
      </c>
      <c r="I46" s="36">
        <v>2</v>
      </c>
      <c r="J46" s="35">
        <v>1</v>
      </c>
    </row>
    <row r="47" spans="1:10" x14ac:dyDescent="0.25">
      <c r="A47" s="17">
        <v>45</v>
      </c>
      <c r="B47" s="30" t="s">
        <v>35</v>
      </c>
      <c r="C47" s="30" t="s">
        <v>65</v>
      </c>
      <c r="D47" s="35">
        <v>1167</v>
      </c>
      <c r="E47" s="35">
        <v>21703</v>
      </c>
      <c r="F47" s="35">
        <v>161</v>
      </c>
      <c r="G47" s="35">
        <v>350</v>
      </c>
      <c r="H47" s="39">
        <v>46</v>
      </c>
      <c r="I47" s="35">
        <v>6</v>
      </c>
      <c r="J47" s="35">
        <v>3</v>
      </c>
    </row>
    <row r="48" spans="1:10" x14ac:dyDescent="0.25">
      <c r="A48" s="17">
        <v>46</v>
      </c>
      <c r="B48" s="30" t="s">
        <v>2</v>
      </c>
      <c r="C48" s="30" t="s">
        <v>59</v>
      </c>
      <c r="D48" s="35">
        <v>2412</v>
      </c>
      <c r="E48" s="35">
        <v>39130</v>
      </c>
      <c r="F48" s="35">
        <v>333</v>
      </c>
      <c r="G48" s="35">
        <v>733</v>
      </c>
      <c r="H48" s="39">
        <v>45.43</v>
      </c>
      <c r="I48" s="35">
        <v>22</v>
      </c>
      <c r="J48" s="35">
        <v>4</v>
      </c>
    </row>
    <row r="49" spans="1:10" x14ac:dyDescent="0.25">
      <c r="A49" s="17">
        <v>47</v>
      </c>
      <c r="B49" s="30" t="s">
        <v>14</v>
      </c>
      <c r="C49" s="30" t="s">
        <v>57</v>
      </c>
      <c r="D49" s="35">
        <v>514</v>
      </c>
      <c r="E49" s="35">
        <v>6918</v>
      </c>
      <c r="F49" s="35">
        <v>66</v>
      </c>
      <c r="G49" s="35">
        <v>156</v>
      </c>
      <c r="H49" s="39">
        <v>42.31</v>
      </c>
      <c r="I49" s="35">
        <v>1</v>
      </c>
      <c r="J49" s="35">
        <v>1</v>
      </c>
    </row>
    <row r="50" spans="1:10" x14ac:dyDescent="0.25">
      <c r="A50" s="17">
        <v>48</v>
      </c>
      <c r="B50" s="30" t="s">
        <v>35</v>
      </c>
      <c r="C50" s="30" t="s">
        <v>64</v>
      </c>
      <c r="D50" s="35">
        <v>467</v>
      </c>
      <c r="E50" s="35">
        <v>12685</v>
      </c>
      <c r="F50" s="35">
        <v>69</v>
      </c>
      <c r="G50" s="35">
        <v>165</v>
      </c>
      <c r="H50" s="39">
        <v>41.82</v>
      </c>
      <c r="I50" s="35">
        <v>2</v>
      </c>
      <c r="J50" s="35">
        <v>3</v>
      </c>
    </row>
    <row r="51" spans="1:10" x14ac:dyDescent="0.25">
      <c r="A51" s="17">
        <v>49</v>
      </c>
      <c r="B51" s="30" t="s">
        <v>5</v>
      </c>
      <c r="C51" s="30" t="s">
        <v>63</v>
      </c>
      <c r="D51" s="35">
        <v>1520</v>
      </c>
      <c r="E51" s="35">
        <v>26022</v>
      </c>
      <c r="F51" s="35">
        <v>347</v>
      </c>
      <c r="G51" s="35">
        <v>857</v>
      </c>
      <c r="H51" s="39">
        <v>40.49</v>
      </c>
      <c r="I51" s="36">
        <v>8</v>
      </c>
      <c r="J51" s="36">
        <v>6</v>
      </c>
    </row>
    <row r="52" spans="1:10" x14ac:dyDescent="0.25">
      <c r="A52" s="17">
        <v>50</v>
      </c>
      <c r="B52" s="30" t="s">
        <v>18</v>
      </c>
      <c r="C52" s="30" t="s">
        <v>53</v>
      </c>
      <c r="D52" s="35">
        <v>421</v>
      </c>
      <c r="E52" s="35">
        <v>9639</v>
      </c>
      <c r="F52" s="35">
        <v>51</v>
      </c>
      <c r="G52" s="35">
        <v>129</v>
      </c>
      <c r="H52" s="39">
        <v>39.53</v>
      </c>
      <c r="I52" s="37"/>
      <c r="J52" s="35">
        <v>1</v>
      </c>
    </row>
    <row r="53" spans="1:10" x14ac:dyDescent="0.25">
      <c r="A53" s="17">
        <v>51</v>
      </c>
      <c r="B53" s="30" t="s">
        <v>18</v>
      </c>
      <c r="C53" s="30" t="s">
        <v>51</v>
      </c>
      <c r="D53" s="35">
        <v>2283</v>
      </c>
      <c r="E53" s="35">
        <v>57213</v>
      </c>
      <c r="F53" s="35">
        <v>189</v>
      </c>
      <c r="G53" s="35">
        <v>479</v>
      </c>
      <c r="H53" s="39">
        <v>39.46</v>
      </c>
      <c r="I53" s="37"/>
      <c r="J53" s="37"/>
    </row>
    <row r="54" spans="1:10" x14ac:dyDescent="0.25">
      <c r="A54" s="17">
        <v>52</v>
      </c>
      <c r="B54" s="30" t="s">
        <v>14</v>
      </c>
      <c r="C54" s="30" t="s">
        <v>58</v>
      </c>
      <c r="D54" s="35">
        <v>598</v>
      </c>
      <c r="E54" s="35">
        <v>11390</v>
      </c>
      <c r="F54" s="35">
        <v>110</v>
      </c>
      <c r="G54" s="35">
        <v>295</v>
      </c>
      <c r="H54" s="39">
        <v>37.29</v>
      </c>
      <c r="I54" s="35">
        <v>5</v>
      </c>
      <c r="J54" s="35">
        <v>1</v>
      </c>
    </row>
    <row r="55" spans="1:10" x14ac:dyDescent="0.25">
      <c r="A55" s="17">
        <v>53</v>
      </c>
      <c r="B55" s="30" t="s">
        <v>37</v>
      </c>
      <c r="C55" s="30" t="s">
        <v>98</v>
      </c>
      <c r="D55" s="35">
        <v>1056</v>
      </c>
      <c r="E55" s="35">
        <v>23939</v>
      </c>
      <c r="F55" s="35">
        <v>100</v>
      </c>
      <c r="G55" s="35">
        <v>269</v>
      </c>
      <c r="H55" s="39">
        <v>37.17</v>
      </c>
      <c r="I55" s="35">
        <v>7</v>
      </c>
      <c r="J55" s="37"/>
    </row>
    <row r="56" spans="1:10" x14ac:dyDescent="0.25">
      <c r="A56" s="17">
        <v>54</v>
      </c>
      <c r="B56" s="30" t="s">
        <v>5</v>
      </c>
      <c r="C56" s="30" t="s">
        <v>66</v>
      </c>
      <c r="D56" s="35">
        <v>1264</v>
      </c>
      <c r="E56" s="35">
        <v>23933</v>
      </c>
      <c r="F56" s="35">
        <v>215</v>
      </c>
      <c r="G56" s="35">
        <v>587</v>
      </c>
      <c r="H56" s="39">
        <v>36.630000000000003</v>
      </c>
      <c r="I56" s="35">
        <v>14</v>
      </c>
      <c r="J56" s="35">
        <v>4</v>
      </c>
    </row>
    <row r="57" spans="1:10" x14ac:dyDescent="0.25">
      <c r="A57" s="17">
        <v>55</v>
      </c>
      <c r="B57" s="30" t="s">
        <v>2</v>
      </c>
      <c r="C57" s="30" t="s">
        <v>69</v>
      </c>
      <c r="D57" s="35">
        <v>2687</v>
      </c>
      <c r="E57" s="35">
        <v>62873</v>
      </c>
      <c r="F57" s="35">
        <v>492</v>
      </c>
      <c r="G57" s="35">
        <v>1356</v>
      </c>
      <c r="H57" s="39">
        <v>36.28</v>
      </c>
      <c r="I57" s="35">
        <v>10</v>
      </c>
      <c r="J57" s="35">
        <v>9</v>
      </c>
    </row>
    <row r="58" spans="1:10" x14ac:dyDescent="0.25">
      <c r="A58" s="17">
        <v>56</v>
      </c>
      <c r="B58" s="30" t="s">
        <v>14</v>
      </c>
      <c r="C58" s="30" t="s">
        <v>55</v>
      </c>
      <c r="D58" s="35">
        <v>1024</v>
      </c>
      <c r="E58" s="35">
        <v>20129</v>
      </c>
      <c r="F58" s="35">
        <v>176</v>
      </c>
      <c r="G58" s="35">
        <v>516</v>
      </c>
      <c r="H58" s="39">
        <v>34.11</v>
      </c>
      <c r="I58" s="35">
        <v>9</v>
      </c>
      <c r="J58" s="35">
        <v>3</v>
      </c>
    </row>
    <row r="59" spans="1:10" x14ac:dyDescent="0.25">
      <c r="A59" s="17">
        <v>57</v>
      </c>
      <c r="B59" s="30" t="s">
        <v>25</v>
      </c>
      <c r="C59" s="30" t="s">
        <v>73</v>
      </c>
      <c r="D59" s="35">
        <v>445</v>
      </c>
      <c r="E59" s="35">
        <v>8717</v>
      </c>
      <c r="F59" s="35">
        <v>61</v>
      </c>
      <c r="G59" s="35">
        <v>179</v>
      </c>
      <c r="H59" s="39">
        <v>34.08</v>
      </c>
      <c r="I59" s="35">
        <v>5</v>
      </c>
      <c r="J59" s="35">
        <v>2</v>
      </c>
    </row>
    <row r="60" spans="1:10" x14ac:dyDescent="0.25">
      <c r="A60" s="17">
        <v>58</v>
      </c>
      <c r="B60" s="30" t="s">
        <v>14</v>
      </c>
      <c r="C60" s="30" t="s">
        <v>61</v>
      </c>
      <c r="D60" s="35">
        <v>152</v>
      </c>
      <c r="E60" s="35">
        <v>2574</v>
      </c>
      <c r="F60" s="35">
        <v>38</v>
      </c>
      <c r="G60" s="35">
        <v>112</v>
      </c>
      <c r="H60" s="39">
        <v>33.93</v>
      </c>
      <c r="I60" s="35">
        <v>3</v>
      </c>
      <c r="J60" s="35">
        <v>1</v>
      </c>
    </row>
    <row r="61" spans="1:10" x14ac:dyDescent="0.25">
      <c r="A61" s="17">
        <v>59</v>
      </c>
      <c r="B61" s="30" t="s">
        <v>25</v>
      </c>
      <c r="C61" s="30" t="s">
        <v>85</v>
      </c>
      <c r="D61" s="35">
        <v>184</v>
      </c>
      <c r="E61" s="35">
        <v>2993</v>
      </c>
      <c r="F61" s="35">
        <v>50</v>
      </c>
      <c r="G61" s="35">
        <v>149</v>
      </c>
      <c r="H61" s="39">
        <v>33.56</v>
      </c>
      <c r="I61" s="37"/>
      <c r="J61" s="37"/>
    </row>
    <row r="62" spans="1:10" x14ac:dyDescent="0.25">
      <c r="A62" s="17">
        <v>60</v>
      </c>
      <c r="B62" s="30" t="s">
        <v>37</v>
      </c>
      <c r="C62" s="30" t="s">
        <v>62</v>
      </c>
      <c r="D62" s="35">
        <v>226</v>
      </c>
      <c r="E62" s="35">
        <v>4387</v>
      </c>
      <c r="F62" s="35">
        <v>42</v>
      </c>
      <c r="G62" s="35">
        <v>129</v>
      </c>
      <c r="H62" s="39">
        <v>32.56</v>
      </c>
      <c r="I62" s="35">
        <v>1</v>
      </c>
      <c r="J62" s="35">
        <v>8</v>
      </c>
    </row>
    <row r="63" spans="1:10" x14ac:dyDescent="0.25">
      <c r="A63" s="17">
        <v>61</v>
      </c>
      <c r="B63" s="30" t="s">
        <v>14</v>
      </c>
      <c r="C63" s="30" t="s">
        <v>68</v>
      </c>
      <c r="D63" s="35">
        <v>1326</v>
      </c>
      <c r="E63" s="35">
        <v>21282</v>
      </c>
      <c r="F63" s="35">
        <v>179</v>
      </c>
      <c r="G63" s="35">
        <v>561</v>
      </c>
      <c r="H63" s="39">
        <v>31.91</v>
      </c>
      <c r="I63" s="35">
        <v>6</v>
      </c>
      <c r="J63" s="35">
        <v>12</v>
      </c>
    </row>
    <row r="64" spans="1:10" x14ac:dyDescent="0.25">
      <c r="A64" s="17">
        <v>62</v>
      </c>
      <c r="B64" s="30" t="s">
        <v>2</v>
      </c>
      <c r="C64" s="30" t="s">
        <v>82</v>
      </c>
      <c r="D64" s="35">
        <v>695</v>
      </c>
      <c r="E64" s="35">
        <v>16405</v>
      </c>
      <c r="F64" s="35">
        <v>135</v>
      </c>
      <c r="G64" s="35">
        <v>437</v>
      </c>
      <c r="H64" s="39">
        <v>30.89</v>
      </c>
      <c r="I64" s="35">
        <v>12</v>
      </c>
      <c r="J64" s="35">
        <v>2</v>
      </c>
    </row>
    <row r="65" spans="1:10" x14ac:dyDescent="0.25">
      <c r="A65" s="17">
        <v>63</v>
      </c>
      <c r="B65" s="30" t="s">
        <v>14</v>
      </c>
      <c r="C65" s="30" t="s">
        <v>75</v>
      </c>
      <c r="D65" s="35">
        <v>978</v>
      </c>
      <c r="E65" s="35">
        <v>21275</v>
      </c>
      <c r="F65" s="35">
        <v>144</v>
      </c>
      <c r="G65" s="35">
        <v>467</v>
      </c>
      <c r="H65" s="39">
        <v>30.84</v>
      </c>
      <c r="I65" s="35">
        <v>10</v>
      </c>
      <c r="J65" s="35">
        <v>3</v>
      </c>
    </row>
    <row r="66" spans="1:10" x14ac:dyDescent="0.25">
      <c r="A66" s="17">
        <v>64</v>
      </c>
      <c r="B66" s="30" t="s">
        <v>8</v>
      </c>
      <c r="C66" s="30" t="s">
        <v>77</v>
      </c>
      <c r="D66" s="35">
        <v>1431</v>
      </c>
      <c r="E66" s="35">
        <v>30004</v>
      </c>
      <c r="F66" s="35">
        <v>158</v>
      </c>
      <c r="G66" s="35">
        <v>518</v>
      </c>
      <c r="H66" s="39">
        <v>30.5</v>
      </c>
      <c r="I66" s="36">
        <v>8</v>
      </c>
      <c r="J66" s="36">
        <v>5</v>
      </c>
    </row>
    <row r="67" spans="1:10" x14ac:dyDescent="0.25">
      <c r="A67" s="17">
        <v>65</v>
      </c>
      <c r="B67" s="30" t="s">
        <v>5</v>
      </c>
      <c r="C67" s="30" t="s">
        <v>60</v>
      </c>
      <c r="D67" s="35">
        <v>3088</v>
      </c>
      <c r="E67" s="35">
        <v>62985</v>
      </c>
      <c r="F67" s="35">
        <v>465</v>
      </c>
      <c r="G67" s="35">
        <v>1542</v>
      </c>
      <c r="H67" s="39">
        <v>30.16</v>
      </c>
      <c r="I67" s="35">
        <v>36</v>
      </c>
      <c r="J67" s="35">
        <v>16</v>
      </c>
    </row>
    <row r="68" spans="1:10" x14ac:dyDescent="0.25">
      <c r="A68" s="17">
        <v>66</v>
      </c>
      <c r="B68" s="30" t="s">
        <v>2</v>
      </c>
      <c r="C68" s="30" t="s">
        <v>72</v>
      </c>
      <c r="D68" s="35">
        <v>418</v>
      </c>
      <c r="E68" s="35">
        <v>8347</v>
      </c>
      <c r="F68" s="35">
        <v>87</v>
      </c>
      <c r="G68" s="35">
        <v>291</v>
      </c>
      <c r="H68" s="39">
        <v>29.9</v>
      </c>
      <c r="I68" s="35">
        <v>8</v>
      </c>
      <c r="J68" s="35">
        <v>1</v>
      </c>
    </row>
    <row r="69" spans="1:10" x14ac:dyDescent="0.25">
      <c r="A69" s="17">
        <v>67</v>
      </c>
      <c r="B69" s="30" t="s">
        <v>25</v>
      </c>
      <c r="C69" s="30" t="s">
        <v>70</v>
      </c>
      <c r="D69" s="35">
        <v>1410</v>
      </c>
      <c r="E69" s="35">
        <v>21598</v>
      </c>
      <c r="F69" s="35">
        <v>279</v>
      </c>
      <c r="G69" s="35">
        <v>936</v>
      </c>
      <c r="H69" s="39">
        <v>29.81</v>
      </c>
      <c r="I69" s="35">
        <v>7</v>
      </c>
      <c r="J69" s="35">
        <v>11</v>
      </c>
    </row>
    <row r="70" spans="1:10" x14ac:dyDescent="0.25">
      <c r="A70" s="17">
        <v>68</v>
      </c>
      <c r="B70" s="30" t="s">
        <v>25</v>
      </c>
      <c r="C70" s="30" t="s">
        <v>79</v>
      </c>
      <c r="D70" s="35">
        <v>2870</v>
      </c>
      <c r="E70" s="35">
        <v>60074</v>
      </c>
      <c r="F70" s="35">
        <v>195</v>
      </c>
      <c r="G70" s="35">
        <v>661</v>
      </c>
      <c r="H70" s="39">
        <v>29.5</v>
      </c>
      <c r="I70" s="35">
        <v>49</v>
      </c>
      <c r="J70" s="35">
        <v>9</v>
      </c>
    </row>
    <row r="71" spans="1:10" x14ac:dyDescent="0.25">
      <c r="A71" s="17">
        <v>69</v>
      </c>
      <c r="B71" s="30" t="s">
        <v>35</v>
      </c>
      <c r="C71" s="30" t="s">
        <v>71</v>
      </c>
      <c r="D71" s="35">
        <v>396</v>
      </c>
      <c r="E71" s="35">
        <v>7334</v>
      </c>
      <c r="F71" s="35">
        <v>63</v>
      </c>
      <c r="G71" s="35">
        <v>220</v>
      </c>
      <c r="H71" s="39">
        <v>28.64</v>
      </c>
      <c r="I71" s="35">
        <v>10</v>
      </c>
      <c r="J71" s="35">
        <v>3</v>
      </c>
    </row>
    <row r="72" spans="1:10" x14ac:dyDescent="0.25">
      <c r="A72" s="17">
        <v>70</v>
      </c>
      <c r="B72" s="30" t="s">
        <v>2</v>
      </c>
      <c r="C72" s="30" t="s">
        <v>80</v>
      </c>
      <c r="D72" s="35">
        <v>63</v>
      </c>
      <c r="E72" s="35">
        <v>1077</v>
      </c>
      <c r="F72" s="35">
        <v>4</v>
      </c>
      <c r="G72" s="35">
        <v>14</v>
      </c>
      <c r="H72" s="39">
        <v>28.57</v>
      </c>
      <c r="I72" s="38"/>
      <c r="J72" s="38"/>
    </row>
    <row r="73" spans="1:10" x14ac:dyDescent="0.25">
      <c r="A73" s="17">
        <v>71</v>
      </c>
      <c r="B73" s="30" t="s">
        <v>37</v>
      </c>
      <c r="C73" s="30" t="s">
        <v>67</v>
      </c>
      <c r="D73" s="35">
        <v>1700</v>
      </c>
      <c r="E73" s="35">
        <v>33716</v>
      </c>
      <c r="F73" s="35">
        <v>291</v>
      </c>
      <c r="G73" s="35">
        <v>1054</v>
      </c>
      <c r="H73" s="39">
        <v>27.61</v>
      </c>
      <c r="I73" s="35">
        <v>73</v>
      </c>
      <c r="J73" s="35">
        <v>12</v>
      </c>
    </row>
    <row r="74" spans="1:10" x14ac:dyDescent="0.25">
      <c r="A74" s="17">
        <v>72</v>
      </c>
      <c r="B74" s="30" t="s">
        <v>25</v>
      </c>
      <c r="C74" s="30" t="s">
        <v>84</v>
      </c>
      <c r="D74" s="35">
        <v>1545</v>
      </c>
      <c r="E74" s="35">
        <v>25486</v>
      </c>
      <c r="F74" s="35">
        <v>257</v>
      </c>
      <c r="G74" s="35">
        <v>978</v>
      </c>
      <c r="H74" s="39">
        <v>26.28</v>
      </c>
      <c r="I74" s="35">
        <v>24</v>
      </c>
      <c r="J74" s="35">
        <v>15</v>
      </c>
    </row>
    <row r="75" spans="1:10" x14ac:dyDescent="0.25">
      <c r="A75" s="17">
        <v>73</v>
      </c>
      <c r="B75" s="30" t="s">
        <v>35</v>
      </c>
      <c r="C75" s="30" t="s">
        <v>74</v>
      </c>
      <c r="D75" s="35">
        <v>728</v>
      </c>
      <c r="E75" s="35">
        <v>17010</v>
      </c>
      <c r="F75" s="35">
        <v>85</v>
      </c>
      <c r="G75" s="35">
        <v>324</v>
      </c>
      <c r="H75" s="39">
        <v>26.23</v>
      </c>
      <c r="I75" s="35">
        <v>11</v>
      </c>
      <c r="J75" s="35">
        <v>3</v>
      </c>
    </row>
    <row r="76" spans="1:10" x14ac:dyDescent="0.25">
      <c r="A76" s="17">
        <v>74</v>
      </c>
      <c r="B76" s="30" t="s">
        <v>25</v>
      </c>
      <c r="C76" s="30" t="s">
        <v>81</v>
      </c>
      <c r="D76" s="35">
        <v>455</v>
      </c>
      <c r="E76" s="35">
        <v>7175</v>
      </c>
      <c r="F76" s="35">
        <v>78</v>
      </c>
      <c r="G76" s="35">
        <v>307</v>
      </c>
      <c r="H76" s="39">
        <v>25.41</v>
      </c>
      <c r="I76" s="35">
        <v>18</v>
      </c>
      <c r="J76" s="35">
        <v>5</v>
      </c>
    </row>
    <row r="77" spans="1:10" x14ac:dyDescent="0.25">
      <c r="A77" s="17">
        <v>75</v>
      </c>
      <c r="B77" s="30" t="s">
        <v>14</v>
      </c>
      <c r="C77" s="30" t="s">
        <v>78</v>
      </c>
      <c r="D77" s="35">
        <v>61</v>
      </c>
      <c r="E77" s="35">
        <v>1143</v>
      </c>
      <c r="F77" s="35">
        <v>13</v>
      </c>
      <c r="G77" s="35">
        <v>56</v>
      </c>
      <c r="H77" s="39">
        <v>23.2</v>
      </c>
      <c r="I77" s="37"/>
      <c r="J77" s="37"/>
    </row>
    <row r="78" spans="1:10" x14ac:dyDescent="0.25">
      <c r="A78" s="17">
        <v>76</v>
      </c>
      <c r="B78" s="30" t="s">
        <v>37</v>
      </c>
      <c r="C78" s="30" t="s">
        <v>83</v>
      </c>
      <c r="D78" s="35">
        <v>994</v>
      </c>
      <c r="E78" s="35">
        <v>20191</v>
      </c>
      <c r="F78" s="35">
        <v>184</v>
      </c>
      <c r="G78" s="35">
        <v>853</v>
      </c>
      <c r="H78" s="39">
        <v>21.57</v>
      </c>
      <c r="I78" s="35">
        <v>21</v>
      </c>
      <c r="J78" s="35">
        <v>8</v>
      </c>
    </row>
    <row r="79" spans="1:10" x14ac:dyDescent="0.25">
      <c r="A79" s="17">
        <v>77</v>
      </c>
      <c r="B79" s="30" t="s">
        <v>25</v>
      </c>
      <c r="C79" s="30" t="s">
        <v>86</v>
      </c>
      <c r="D79" s="35">
        <v>874</v>
      </c>
      <c r="E79" s="35">
        <v>15968</v>
      </c>
      <c r="F79" s="35">
        <v>168</v>
      </c>
      <c r="G79" s="35">
        <v>797</v>
      </c>
      <c r="H79" s="39">
        <v>21.08</v>
      </c>
      <c r="I79" s="35">
        <v>17</v>
      </c>
      <c r="J79" s="35">
        <v>15</v>
      </c>
    </row>
    <row r="80" spans="1:10" x14ac:dyDescent="0.25">
      <c r="A80" s="17">
        <v>78</v>
      </c>
      <c r="B80" s="30" t="s">
        <v>5</v>
      </c>
      <c r="C80" s="30" t="s">
        <v>76</v>
      </c>
      <c r="D80" s="35">
        <v>174</v>
      </c>
      <c r="E80" s="35">
        <v>2891</v>
      </c>
      <c r="F80" s="35">
        <v>52</v>
      </c>
      <c r="G80" s="35">
        <v>252</v>
      </c>
      <c r="H80" s="39">
        <v>20.63</v>
      </c>
      <c r="I80" s="35">
        <v>1</v>
      </c>
      <c r="J80" s="35">
        <v>1</v>
      </c>
    </row>
    <row r="81" spans="1:10" x14ac:dyDescent="0.25">
      <c r="A81" s="17">
        <v>79</v>
      </c>
      <c r="B81" s="30" t="s">
        <v>5</v>
      </c>
      <c r="C81" s="30" t="s">
        <v>88</v>
      </c>
      <c r="D81" s="35">
        <v>264</v>
      </c>
      <c r="E81" s="35">
        <v>5753</v>
      </c>
      <c r="F81" s="35">
        <v>76</v>
      </c>
      <c r="G81" s="35">
        <v>416</v>
      </c>
      <c r="H81" s="39">
        <v>18.27</v>
      </c>
      <c r="I81" s="36">
        <v>14</v>
      </c>
      <c r="J81" s="36">
        <v>4</v>
      </c>
    </row>
    <row r="82" spans="1:10" x14ac:dyDescent="0.25">
      <c r="A82" s="17">
        <v>80</v>
      </c>
      <c r="B82" s="30" t="s">
        <v>35</v>
      </c>
      <c r="C82" s="30" t="s">
        <v>91</v>
      </c>
      <c r="D82" s="35">
        <v>747</v>
      </c>
      <c r="E82" s="35">
        <v>14260</v>
      </c>
      <c r="F82" s="35">
        <v>64</v>
      </c>
      <c r="G82" s="35">
        <v>353</v>
      </c>
      <c r="H82" s="39">
        <v>18.13</v>
      </c>
      <c r="I82" s="35">
        <v>32</v>
      </c>
      <c r="J82" s="35">
        <v>1</v>
      </c>
    </row>
    <row r="83" spans="1:10" x14ac:dyDescent="0.25">
      <c r="A83" s="17">
        <v>81</v>
      </c>
      <c r="B83" s="30" t="s">
        <v>25</v>
      </c>
      <c r="C83" s="30" t="s">
        <v>87</v>
      </c>
      <c r="D83" s="35">
        <v>325</v>
      </c>
      <c r="E83" s="35">
        <v>6045</v>
      </c>
      <c r="F83" s="35">
        <v>125</v>
      </c>
      <c r="G83" s="35">
        <v>696</v>
      </c>
      <c r="H83" s="39">
        <v>17.96</v>
      </c>
      <c r="I83" s="35">
        <v>5</v>
      </c>
      <c r="J83" s="35">
        <v>4</v>
      </c>
    </row>
    <row r="84" spans="1:10" x14ac:dyDescent="0.25">
      <c r="A84" s="17">
        <v>82</v>
      </c>
      <c r="B84" s="30" t="s">
        <v>35</v>
      </c>
      <c r="C84" s="30" t="s">
        <v>89</v>
      </c>
      <c r="D84" s="35">
        <v>277</v>
      </c>
      <c r="E84" s="35">
        <v>4569</v>
      </c>
      <c r="F84" s="35">
        <v>60</v>
      </c>
      <c r="G84" s="35">
        <v>338</v>
      </c>
      <c r="H84" s="39">
        <v>17.75</v>
      </c>
      <c r="I84" s="35">
        <v>6</v>
      </c>
      <c r="J84" s="35">
        <v>10</v>
      </c>
    </row>
    <row r="85" spans="1:10" x14ac:dyDescent="0.25">
      <c r="A85" s="17">
        <v>83</v>
      </c>
      <c r="B85" s="30" t="s">
        <v>35</v>
      </c>
      <c r="C85" s="30" t="s">
        <v>93</v>
      </c>
      <c r="D85" s="35">
        <v>552</v>
      </c>
      <c r="E85" s="35">
        <v>12300</v>
      </c>
      <c r="F85" s="35">
        <v>102</v>
      </c>
      <c r="G85" s="35">
        <v>636</v>
      </c>
      <c r="H85" s="39">
        <v>16.04</v>
      </c>
      <c r="I85" s="35">
        <v>14</v>
      </c>
      <c r="J85" s="35">
        <v>1</v>
      </c>
    </row>
    <row r="86" spans="1:10" x14ac:dyDescent="0.25">
      <c r="A86" s="17">
        <v>84</v>
      </c>
      <c r="B86" s="30" t="s">
        <v>35</v>
      </c>
      <c r="C86" s="30" t="s">
        <v>92</v>
      </c>
      <c r="D86" s="35">
        <v>147</v>
      </c>
      <c r="E86" s="35">
        <v>2909</v>
      </c>
      <c r="F86" s="35">
        <v>30</v>
      </c>
      <c r="G86" s="35">
        <v>199</v>
      </c>
      <c r="H86" s="39">
        <v>15.08</v>
      </c>
      <c r="I86" s="35">
        <v>3</v>
      </c>
      <c r="J86" s="35">
        <v>5</v>
      </c>
    </row>
    <row r="87" spans="1:10" x14ac:dyDescent="0.25">
      <c r="A87" s="17">
        <v>85</v>
      </c>
      <c r="B87" s="30" t="s">
        <v>14</v>
      </c>
      <c r="C87" s="30" t="s">
        <v>90</v>
      </c>
      <c r="D87" s="35">
        <v>1252</v>
      </c>
      <c r="E87" s="35">
        <v>30291</v>
      </c>
      <c r="F87" s="35">
        <v>80</v>
      </c>
      <c r="G87" s="35">
        <v>625</v>
      </c>
      <c r="H87" s="39">
        <v>12.8</v>
      </c>
      <c r="I87" s="36">
        <v>50</v>
      </c>
      <c r="J87" s="36">
        <v>2</v>
      </c>
    </row>
    <row r="88" spans="1:10" x14ac:dyDescent="0.25">
      <c r="A88" s="17">
        <v>86</v>
      </c>
      <c r="B88" s="30" t="s">
        <v>2</v>
      </c>
      <c r="C88" s="30" t="s">
        <v>94</v>
      </c>
      <c r="D88" s="36">
        <v>141</v>
      </c>
      <c r="E88" s="36">
        <v>3015</v>
      </c>
      <c r="F88" s="36">
        <v>24</v>
      </c>
      <c r="G88" s="36">
        <v>1732</v>
      </c>
      <c r="H88" s="40">
        <v>1.39</v>
      </c>
      <c r="I88" s="22"/>
      <c r="J88" s="17"/>
    </row>
    <row r="89" spans="1:10" x14ac:dyDescent="0.25">
      <c r="A89" s="31" t="s">
        <v>104</v>
      </c>
      <c r="B89" s="31"/>
      <c r="C89" s="31"/>
      <c r="D89" s="32">
        <f>SUBTOTAL(109,Таблица134[Кол-во уроков])</f>
        <v>161453</v>
      </c>
      <c r="E89" s="32">
        <f>SUBTOTAL(109,Таблица134[Просмотров])</f>
        <v>3050115</v>
      </c>
      <c r="F89" s="32">
        <f>SUBTOTAL(109,Таблица134[ Кол-во школ, принявших участие])</f>
        <v>18891</v>
      </c>
      <c r="G89" s="32">
        <f>SUBTOTAL(109,Таблица134[Кол-во школ  в регионе всего*])</f>
        <v>40673</v>
      </c>
      <c r="H89" s="33">
        <f>SUBTOTAL(101,Таблица134[% школ от общего])</f>
        <v>48.205930232558153</v>
      </c>
      <c r="I89" s="34">
        <f>SUBTOTAL(109,Таблица134[СПО])</f>
        <v>1320</v>
      </c>
      <c r="J89" s="34">
        <f>SUBTOTAL(109,Таблица134[Организации для детей-сирот и детей оставшихся без попечения родителей])</f>
        <v>481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Весна 2019</vt:lpstr>
      <vt:lpstr>Осень 2019</vt:lpstr>
      <vt:lpstr>Рейтинг регионов за 2019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Светлана Александровна</dc:creator>
  <cp:lastModifiedBy>Тайгузанова Мария Александровна</cp:lastModifiedBy>
  <dcterms:created xsi:type="dcterms:W3CDTF">2019-12-30T14:14:10Z</dcterms:created>
  <dcterms:modified xsi:type="dcterms:W3CDTF">2020-01-14T14:09:18Z</dcterms:modified>
</cp:coreProperties>
</file>